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4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9" sheetId="7" r:id="rId7"/>
    <sheet name="2008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Totals" sheetId="15" r:id="rId15"/>
  </sheets>
  <definedNames/>
  <calcPr fullCalcOnLoad="1"/>
</workbook>
</file>

<file path=xl/sharedStrings.xml><?xml version="1.0" encoding="utf-8"?>
<sst xmlns="http://schemas.openxmlformats.org/spreadsheetml/2006/main" count="317" uniqueCount="78">
  <si>
    <t>Name</t>
  </si>
  <si>
    <t>Round</t>
  </si>
  <si>
    <t>Total</t>
  </si>
  <si>
    <t>A. Herpich</t>
  </si>
  <si>
    <t>T. Thoi</t>
  </si>
  <si>
    <t>J. Tsaclidis</t>
  </si>
  <si>
    <t>K. Oldfield</t>
  </si>
  <si>
    <t>G. Wilson</t>
  </si>
  <si>
    <t>S. Cook</t>
  </si>
  <si>
    <t>L. Keillor</t>
  </si>
  <si>
    <t>D.Martini</t>
  </si>
  <si>
    <t>J. Garrett</t>
  </si>
  <si>
    <t>A. Odza</t>
  </si>
  <si>
    <t>A. Tarulli</t>
  </si>
  <si>
    <t>J. Blackman</t>
  </si>
  <si>
    <t>D. Martini</t>
  </si>
  <si>
    <t>M. Cumming</t>
  </si>
  <si>
    <t>A. Sallantioglu</t>
  </si>
  <si>
    <t>C. Riscalla</t>
  </si>
  <si>
    <t>B. Olson</t>
  </si>
  <si>
    <t>R. Doyle</t>
  </si>
  <si>
    <t>T. Manno</t>
  </si>
  <si>
    <t>A. Steele</t>
  </si>
  <si>
    <t>C. Liston</t>
  </si>
  <si>
    <t>D. Penny</t>
  </si>
  <si>
    <t>D. Olson</t>
  </si>
  <si>
    <t>P. Currie</t>
  </si>
  <si>
    <t>S. Irvine</t>
  </si>
  <si>
    <t>M. Hood</t>
  </si>
  <si>
    <t>D. Lay</t>
  </si>
  <si>
    <t>M. Bell</t>
  </si>
  <si>
    <t>A. Beaumont</t>
  </si>
  <si>
    <t>C. Plunkett</t>
  </si>
  <si>
    <t>R. Ball</t>
  </si>
  <si>
    <t>C. Langley</t>
  </si>
  <si>
    <t>L. Van den Akker</t>
  </si>
  <si>
    <t>L. Desmond</t>
  </si>
  <si>
    <t>S. Smith</t>
  </si>
  <si>
    <t>B. Pearce</t>
  </si>
  <si>
    <t>S. Harrison</t>
  </si>
  <si>
    <t>K. Axten</t>
  </si>
  <si>
    <t>Total Votes</t>
  </si>
  <si>
    <t>Highest Season Total</t>
  </si>
  <si>
    <t xml:space="preserve"> </t>
  </si>
  <si>
    <t>B. Marcakis</t>
  </si>
  <si>
    <t>Vote Getters</t>
  </si>
  <si>
    <t># Games Polled In</t>
  </si>
  <si>
    <t>Team Totals</t>
  </si>
  <si>
    <t>Total Vote Getters</t>
  </si>
  <si>
    <t>Total Team Votes</t>
  </si>
  <si>
    <t>Highest Season Total (Team)</t>
  </si>
  <si>
    <t>Year</t>
  </si>
  <si>
    <t>Seasons Played in VAFA</t>
  </si>
  <si>
    <t>S Harrison</t>
  </si>
  <si>
    <t>M. Keaney</t>
  </si>
  <si>
    <t>T. Manning</t>
  </si>
  <si>
    <t>N. Crossan</t>
  </si>
  <si>
    <t>M. Penny</t>
  </si>
  <si>
    <t>J. Merrillees</t>
  </si>
  <si>
    <t>S. Howe</t>
  </si>
  <si>
    <t>E. Charles</t>
  </si>
  <si>
    <t>J. Howarth</t>
  </si>
  <si>
    <t>G. Tiley</t>
  </si>
  <si>
    <t>A. Ramani</t>
  </si>
  <si>
    <t>C. Lee</t>
  </si>
  <si>
    <t>Average Votes Per Season</t>
  </si>
  <si>
    <t>Bye</t>
  </si>
  <si>
    <t>D. Liistro</t>
  </si>
  <si>
    <t>S. Keenan</t>
  </si>
  <si>
    <t>A. Piccioli</t>
  </si>
  <si>
    <t>M. Tilley</t>
  </si>
  <si>
    <t>Votes Getters</t>
  </si>
  <si>
    <t>J. Goullet</t>
  </si>
  <si>
    <t>N. Fowler</t>
  </si>
  <si>
    <t>A. Obialor</t>
  </si>
  <si>
    <t>N. Lang</t>
  </si>
  <si>
    <t>K. Johnson</t>
  </si>
  <si>
    <t>R. Matthews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</si>
</sst>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\-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3"/>
      </font>
      <fill>
        <patternFill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2.14062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3" t="s">
        <v>5</v>
      </c>
      <c r="B3" s="4"/>
      <c r="C3" s="4"/>
      <c r="D3" s="4">
        <v>1</v>
      </c>
      <c r="E3" s="4"/>
      <c r="F3" s="4"/>
      <c r="G3" s="4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>
        <v>3</v>
      </c>
      <c r="T3" s="4">
        <f>SUM(B3:S3)</f>
        <v>5</v>
      </c>
      <c r="U3" s="4">
        <f>COUNTA(B3:S3)</f>
        <v>3</v>
      </c>
    </row>
    <row r="4" spans="1:21" ht="12.75">
      <c r="A4" s="3" t="s">
        <v>6</v>
      </c>
      <c r="B4" s="4"/>
      <c r="C4" s="4"/>
      <c r="D4" s="4"/>
      <c r="E4" s="4"/>
      <c r="F4" s="4"/>
      <c r="G4" s="4"/>
      <c r="H4" s="4">
        <v>2</v>
      </c>
      <c r="I4" s="4">
        <v>2</v>
      </c>
      <c r="J4" s="4"/>
      <c r="K4" s="4"/>
      <c r="L4" s="4"/>
      <c r="M4" s="4"/>
      <c r="N4" s="4"/>
      <c r="O4" s="4"/>
      <c r="P4" s="4"/>
      <c r="Q4" s="4"/>
      <c r="R4" s="4"/>
      <c r="S4" s="4"/>
      <c r="T4" s="4">
        <f aca="true" t="shared" si="0" ref="T4:T14">SUM(B4:S4)</f>
        <v>4</v>
      </c>
      <c r="U4" s="4">
        <f aca="true" t="shared" si="1" ref="U4:U14">COUNTA(B4:S4)</f>
        <v>2</v>
      </c>
    </row>
    <row r="5" spans="1:21" ht="12.75">
      <c r="A5" s="3" t="s">
        <v>7</v>
      </c>
      <c r="B5" s="4"/>
      <c r="C5" s="4"/>
      <c r="D5" s="4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2</v>
      </c>
      <c r="S5" s="4"/>
      <c r="T5" s="4">
        <f t="shared" si="0"/>
        <v>4</v>
      </c>
      <c r="U5" s="4">
        <f t="shared" si="1"/>
        <v>2</v>
      </c>
    </row>
    <row r="6" spans="1:21" ht="12.75">
      <c r="A6" s="3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>
        <v>1</v>
      </c>
      <c r="N6" s="4"/>
      <c r="O6" s="4"/>
      <c r="P6" s="4"/>
      <c r="Q6" s="4">
        <v>2</v>
      </c>
      <c r="R6" s="4"/>
      <c r="S6" s="4"/>
      <c r="T6" s="4">
        <f t="shared" si="0"/>
        <v>3</v>
      </c>
      <c r="U6" s="4">
        <f t="shared" si="1"/>
        <v>2</v>
      </c>
    </row>
    <row r="7" spans="1:21" ht="12.75">
      <c r="A7" s="3" t="s">
        <v>9</v>
      </c>
      <c r="B7" s="4"/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4">
        <f t="shared" si="0"/>
        <v>3</v>
      </c>
      <c r="U7" s="4">
        <f t="shared" si="1"/>
        <v>2</v>
      </c>
    </row>
    <row r="8" spans="1:21" ht="12.75">
      <c r="A8" s="3" t="s">
        <v>10</v>
      </c>
      <c r="B8" s="4"/>
      <c r="C8" s="4"/>
      <c r="D8" s="4"/>
      <c r="E8" s="4"/>
      <c r="F8" s="4"/>
      <c r="G8" s="4"/>
      <c r="H8" s="4"/>
      <c r="I8" s="4"/>
      <c r="J8" s="4"/>
      <c r="K8" s="4">
        <v>2</v>
      </c>
      <c r="L8" s="4"/>
      <c r="M8" s="4"/>
      <c r="N8" s="4"/>
      <c r="O8" s="4"/>
      <c r="P8" s="4"/>
      <c r="Q8" s="4"/>
      <c r="R8" s="4"/>
      <c r="S8" s="4"/>
      <c r="T8" s="4">
        <f t="shared" si="0"/>
        <v>2</v>
      </c>
      <c r="U8" s="4">
        <f t="shared" si="1"/>
        <v>1</v>
      </c>
    </row>
    <row r="9" spans="1:21" ht="12.75">
      <c r="A9" s="3" t="s">
        <v>11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1</v>
      </c>
      <c r="U9" s="4">
        <f t="shared" si="1"/>
        <v>1</v>
      </c>
    </row>
    <row r="10" spans="1:21" ht="12.75">
      <c r="A10" s="3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>
        <f t="shared" si="0"/>
        <v>1</v>
      </c>
      <c r="U10" s="4">
        <f t="shared" si="1"/>
        <v>1</v>
      </c>
    </row>
    <row r="11" spans="1:21" ht="12.75">
      <c r="A11" s="3" t="s">
        <v>13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f t="shared" si="0"/>
        <v>1</v>
      </c>
      <c r="U11" s="4">
        <f t="shared" si="1"/>
        <v>1</v>
      </c>
    </row>
    <row r="12" spans="1:21" ht="12.75">
      <c r="A12" s="3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>
        <f t="shared" si="0"/>
        <v>1</v>
      </c>
      <c r="U12" s="4">
        <f t="shared" si="1"/>
        <v>1</v>
      </c>
    </row>
    <row r="13" spans="1:21" ht="12.75">
      <c r="A13" s="3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</v>
      </c>
      <c r="R13" s="4"/>
      <c r="S13" s="4"/>
      <c r="T13" s="4">
        <f t="shared" si="0"/>
        <v>1</v>
      </c>
      <c r="U13" s="4">
        <f t="shared" si="1"/>
        <v>1</v>
      </c>
    </row>
    <row r="14" spans="1:21" ht="12.75">
      <c r="A14" s="3" t="s">
        <v>3</v>
      </c>
      <c r="B14" s="4"/>
      <c r="C14" s="4"/>
      <c r="D14" s="4"/>
      <c r="E14" s="4"/>
      <c r="F14" s="4"/>
      <c r="G14" s="4"/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f t="shared" si="0"/>
        <v>1</v>
      </c>
      <c r="U14" s="4">
        <f t="shared" si="1"/>
        <v>1</v>
      </c>
    </row>
    <row r="15" spans="1:21" ht="12.75">
      <c r="A15" s="14" t="s">
        <v>47</v>
      </c>
      <c r="B15" s="8">
        <f>SUM(B3:B14)</f>
        <v>1</v>
      </c>
      <c r="C15" s="8">
        <f aca="true" t="shared" si="2" ref="C15:S15">SUM(C3:C14)</f>
        <v>1</v>
      </c>
      <c r="D15" s="8">
        <f t="shared" si="2"/>
        <v>5</v>
      </c>
      <c r="E15" s="8">
        <f t="shared" si="2"/>
        <v>0</v>
      </c>
      <c r="F15" s="8">
        <f t="shared" si="2"/>
        <v>0</v>
      </c>
      <c r="G15" s="8">
        <f t="shared" si="2"/>
        <v>1</v>
      </c>
      <c r="H15" s="8">
        <f t="shared" si="2"/>
        <v>3</v>
      </c>
      <c r="I15" s="8">
        <f t="shared" si="2"/>
        <v>2</v>
      </c>
      <c r="J15" s="8">
        <f t="shared" si="2"/>
        <v>0</v>
      </c>
      <c r="K15" s="8">
        <f t="shared" si="2"/>
        <v>2</v>
      </c>
      <c r="L15" s="8">
        <f t="shared" si="2"/>
        <v>0</v>
      </c>
      <c r="M15" s="8">
        <f t="shared" si="2"/>
        <v>1</v>
      </c>
      <c r="N15" s="8">
        <f t="shared" si="2"/>
        <v>0</v>
      </c>
      <c r="O15" s="8">
        <f t="shared" si="2"/>
        <v>1</v>
      </c>
      <c r="P15" s="8">
        <f t="shared" si="2"/>
        <v>0</v>
      </c>
      <c r="Q15" s="8">
        <f t="shared" si="2"/>
        <v>3</v>
      </c>
      <c r="R15" s="8">
        <f t="shared" si="2"/>
        <v>3</v>
      </c>
      <c r="S15" s="8">
        <f t="shared" si="2"/>
        <v>4</v>
      </c>
      <c r="T15" s="8">
        <f>SUM(T3:T14)</f>
        <v>27</v>
      </c>
      <c r="U15" s="8">
        <v>12</v>
      </c>
    </row>
    <row r="16" spans="2:20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ht="12.75">
      <c r="A17" s="1" t="s">
        <v>45</v>
      </c>
    </row>
    <row r="18" ht="12.75">
      <c r="A18" s="10">
        <f>COUNTA(A3:A14)</f>
        <v>12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  <ignoredErrors>
    <ignoredError sqref="B15:S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16.5742187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2:19" ht="12.75"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1" ht="12.75">
      <c r="A2" s="2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8" t="s">
        <v>2</v>
      </c>
      <c r="U2" s="2" t="s">
        <v>46</v>
      </c>
    </row>
    <row r="3" spans="1:21" ht="12.75">
      <c r="A3" s="25" t="s">
        <v>24</v>
      </c>
      <c r="B3" s="3"/>
      <c r="C3" s="4">
        <v>2</v>
      </c>
      <c r="D3" s="4">
        <v>2</v>
      </c>
      <c r="E3" s="4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>
        <f aca="true" t="shared" si="0" ref="T3:T12">SUM(B3:S3)</f>
        <v>7</v>
      </c>
      <c r="U3" s="4">
        <f aca="true" t="shared" si="1" ref="U3:U13">COUNTA(B3:S3)</f>
        <v>3</v>
      </c>
    </row>
    <row r="4" spans="1:21" ht="12.75">
      <c r="A4" s="25" t="s">
        <v>12</v>
      </c>
      <c r="B4" s="3"/>
      <c r="C4" s="4"/>
      <c r="D4" s="4"/>
      <c r="E4" s="4"/>
      <c r="F4" s="4"/>
      <c r="G4" s="4"/>
      <c r="H4" s="4"/>
      <c r="I4" s="4">
        <v>3</v>
      </c>
      <c r="J4" s="4"/>
      <c r="K4" s="4">
        <v>2</v>
      </c>
      <c r="L4" s="4"/>
      <c r="M4" s="4"/>
      <c r="N4" s="4"/>
      <c r="O4" s="4"/>
      <c r="P4" s="4"/>
      <c r="Q4" s="4"/>
      <c r="R4" s="4">
        <v>2</v>
      </c>
      <c r="S4" s="4"/>
      <c r="T4" s="4">
        <f t="shared" si="0"/>
        <v>7</v>
      </c>
      <c r="U4" s="4">
        <f t="shared" si="1"/>
        <v>3</v>
      </c>
    </row>
    <row r="5" spans="1:21" ht="12.75">
      <c r="A5" s="25" t="s">
        <v>23</v>
      </c>
      <c r="B5" s="3"/>
      <c r="C5" s="4"/>
      <c r="D5" s="4">
        <v>3</v>
      </c>
      <c r="E5" s="4"/>
      <c r="F5" s="4"/>
      <c r="G5" s="4">
        <v>1</v>
      </c>
      <c r="H5" s="4"/>
      <c r="I5" s="4"/>
      <c r="J5" s="4"/>
      <c r="K5" s="4"/>
      <c r="L5" s="4"/>
      <c r="M5" s="4"/>
      <c r="N5" s="4"/>
      <c r="O5" s="4">
        <v>2</v>
      </c>
      <c r="P5" s="4"/>
      <c r="Q5" s="4"/>
      <c r="R5" s="4"/>
      <c r="S5" s="4"/>
      <c r="T5" s="4">
        <f t="shared" si="0"/>
        <v>6</v>
      </c>
      <c r="U5" s="4">
        <f t="shared" si="1"/>
        <v>3</v>
      </c>
    </row>
    <row r="6" spans="1:21" ht="12.75">
      <c r="A6" s="25" t="s">
        <v>39</v>
      </c>
      <c r="B6" s="3"/>
      <c r="C6" s="4"/>
      <c r="D6" s="4"/>
      <c r="E6" s="4">
        <v>2</v>
      </c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4"/>
      <c r="Q6" s="4"/>
      <c r="R6" s="4"/>
      <c r="S6" s="4">
        <v>2</v>
      </c>
      <c r="T6" s="4">
        <f t="shared" si="0"/>
        <v>5</v>
      </c>
      <c r="U6" s="4">
        <f t="shared" si="1"/>
        <v>3</v>
      </c>
    </row>
    <row r="7" spans="1:21" ht="12.75">
      <c r="A7" s="25" t="s">
        <v>61</v>
      </c>
      <c r="B7" s="3"/>
      <c r="C7" s="4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>
        <f t="shared" si="0"/>
        <v>3</v>
      </c>
      <c r="U7" s="4">
        <f t="shared" si="1"/>
        <v>1</v>
      </c>
    </row>
    <row r="8" spans="1:21" ht="12.75">
      <c r="A8" s="5" t="s">
        <v>55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3</v>
      </c>
      <c r="R8" s="4"/>
      <c r="S8" s="4"/>
      <c r="T8" s="4">
        <f t="shared" si="0"/>
        <v>3</v>
      </c>
      <c r="U8" s="4">
        <f t="shared" si="1"/>
        <v>1</v>
      </c>
    </row>
    <row r="9" spans="1:21" ht="12.75">
      <c r="A9" s="25" t="s">
        <v>18</v>
      </c>
      <c r="B9" s="3"/>
      <c r="C9" s="4"/>
      <c r="D9" s="4"/>
      <c r="E9" s="4"/>
      <c r="F9" s="4">
        <v>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2</v>
      </c>
      <c r="U9" s="4">
        <f t="shared" si="1"/>
        <v>1</v>
      </c>
    </row>
    <row r="10" spans="1:21" ht="12.75">
      <c r="A10" s="25" t="s">
        <v>60</v>
      </c>
      <c r="B10" s="3"/>
      <c r="C10" s="4"/>
      <c r="D10" s="4"/>
      <c r="E10" s="4"/>
      <c r="F10" s="4"/>
      <c r="G10" s="4"/>
      <c r="H10" s="4"/>
      <c r="I10" s="4"/>
      <c r="J10" s="4">
        <v>2</v>
      </c>
      <c r="K10" s="4"/>
      <c r="L10" s="4"/>
      <c r="M10" s="4"/>
      <c r="N10" s="4"/>
      <c r="O10" s="4"/>
      <c r="P10" s="4"/>
      <c r="Q10" s="4"/>
      <c r="R10" s="4"/>
      <c r="S10" s="4"/>
      <c r="T10" s="4">
        <f t="shared" si="0"/>
        <v>2</v>
      </c>
      <c r="U10" s="4">
        <f t="shared" si="1"/>
        <v>1</v>
      </c>
    </row>
    <row r="11" spans="1:21" ht="12.75">
      <c r="A11" s="5" t="s">
        <v>35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2</v>
      </c>
      <c r="Q11" s="4"/>
      <c r="R11" s="4"/>
      <c r="S11" s="4"/>
      <c r="T11" s="4">
        <f t="shared" si="0"/>
        <v>2</v>
      </c>
      <c r="U11" s="4">
        <f t="shared" si="1"/>
        <v>1</v>
      </c>
    </row>
    <row r="12" spans="1:21" ht="12.75">
      <c r="A12" s="25" t="s">
        <v>40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4"/>
      <c r="S12" s="4"/>
      <c r="T12" s="4">
        <f t="shared" si="0"/>
        <v>1</v>
      </c>
      <c r="U12" s="4">
        <f t="shared" si="1"/>
        <v>1</v>
      </c>
    </row>
    <row r="13" spans="1:21" ht="12.75">
      <c r="A13" s="14" t="s">
        <v>47</v>
      </c>
      <c r="B13" s="11"/>
      <c r="C13" s="11">
        <f aca="true" t="shared" si="2" ref="C13:K13">SUM(C3:C12)</f>
        <v>5</v>
      </c>
      <c r="D13" s="11">
        <f t="shared" si="2"/>
        <v>5</v>
      </c>
      <c r="E13" s="11">
        <f t="shared" si="2"/>
        <v>5</v>
      </c>
      <c r="F13" s="11">
        <f t="shared" si="2"/>
        <v>2</v>
      </c>
      <c r="G13" s="11">
        <f t="shared" si="2"/>
        <v>1</v>
      </c>
      <c r="H13" s="11">
        <f t="shared" si="2"/>
        <v>0</v>
      </c>
      <c r="I13" s="11">
        <f t="shared" si="2"/>
        <v>3</v>
      </c>
      <c r="J13" s="11">
        <f t="shared" si="2"/>
        <v>3</v>
      </c>
      <c r="K13" s="11">
        <f t="shared" si="2"/>
        <v>2</v>
      </c>
      <c r="L13" s="11"/>
      <c r="M13" s="11">
        <f>SUM(M3:M12)</f>
        <v>1</v>
      </c>
      <c r="N13" s="11"/>
      <c r="O13" s="11">
        <f aca="true" t="shared" si="3" ref="O13:T13">SUM(O3:O12)</f>
        <v>2</v>
      </c>
      <c r="P13" s="11">
        <f t="shared" si="3"/>
        <v>2</v>
      </c>
      <c r="Q13" s="11">
        <f t="shared" si="3"/>
        <v>3</v>
      </c>
      <c r="R13" s="11">
        <f t="shared" si="3"/>
        <v>2</v>
      </c>
      <c r="S13" s="11">
        <f t="shared" si="3"/>
        <v>2</v>
      </c>
      <c r="T13" s="11">
        <f t="shared" si="3"/>
        <v>38</v>
      </c>
      <c r="U13" s="8">
        <f t="shared" si="1"/>
        <v>15</v>
      </c>
    </row>
    <row r="15" ht="12.75">
      <c r="A15" s="1" t="s">
        <v>45</v>
      </c>
    </row>
    <row r="16" ht="12.75">
      <c r="A16" s="10">
        <f>COUNTA(A3:A12)</f>
        <v>10</v>
      </c>
    </row>
  </sheetData>
  <sheetProtection/>
  <mergeCells count="1">
    <mergeCell ref="B1:S1"/>
  </mergeCells>
  <printOptions/>
  <pageMargins left="0.75" right="0.75" top="1" bottom="1" header="0.5" footer="0.5"/>
  <pageSetup horizontalDpi="300" verticalDpi="300" orientation="portrait" paperSize="9" r:id="rId1"/>
  <ignoredErrors>
    <ignoredError sqref="C13:S1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3" sqref="A3:A13"/>
    </sheetView>
  </sheetViews>
  <sheetFormatPr defaultColWidth="9.140625" defaultRowHeight="12.75"/>
  <cols>
    <col min="1" max="1" width="16.5742187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2:19" ht="12.75"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1" ht="12.75">
      <c r="A2" s="2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8" t="s">
        <v>2</v>
      </c>
      <c r="U2" s="2" t="s">
        <v>46</v>
      </c>
    </row>
    <row r="3" spans="1:21" ht="12.75">
      <c r="A3" s="25" t="s">
        <v>24</v>
      </c>
      <c r="B3" s="3">
        <v>3</v>
      </c>
      <c r="C3" s="4"/>
      <c r="D3" s="4"/>
      <c r="E3" s="4">
        <v>3</v>
      </c>
      <c r="F3" s="4"/>
      <c r="G3" s="4"/>
      <c r="H3" s="4"/>
      <c r="I3" s="4">
        <v>3</v>
      </c>
      <c r="J3" s="4"/>
      <c r="K3" s="4"/>
      <c r="L3" s="4">
        <v>2</v>
      </c>
      <c r="M3" s="4"/>
      <c r="N3" s="4"/>
      <c r="O3" s="4">
        <v>3</v>
      </c>
      <c r="P3" s="4"/>
      <c r="Q3" s="4"/>
      <c r="R3" s="4"/>
      <c r="S3" s="4">
        <v>1</v>
      </c>
      <c r="T3" s="4">
        <f aca="true" t="shared" si="0" ref="T3:T13">SUM(B3:S3)</f>
        <v>15</v>
      </c>
      <c r="U3" s="4">
        <f aca="true" t="shared" si="1" ref="U3:U13">COUNTA(B3:S3)</f>
        <v>6</v>
      </c>
    </row>
    <row r="4" spans="1:21" ht="12.75">
      <c r="A4" s="25" t="s">
        <v>35</v>
      </c>
      <c r="B4" s="3"/>
      <c r="C4" s="4"/>
      <c r="D4" s="4"/>
      <c r="E4" s="4"/>
      <c r="F4" s="4"/>
      <c r="G4" s="4"/>
      <c r="H4" s="4"/>
      <c r="I4" s="4"/>
      <c r="J4" s="4"/>
      <c r="K4" s="4">
        <v>3</v>
      </c>
      <c r="L4" s="4"/>
      <c r="M4" s="4"/>
      <c r="N4" s="4"/>
      <c r="O4" s="4"/>
      <c r="P4" s="4">
        <v>3</v>
      </c>
      <c r="Q4" s="4"/>
      <c r="R4" s="4"/>
      <c r="S4" s="4">
        <v>3</v>
      </c>
      <c r="T4" s="4">
        <f t="shared" si="0"/>
        <v>9</v>
      </c>
      <c r="U4" s="4">
        <f t="shared" si="1"/>
        <v>3</v>
      </c>
    </row>
    <row r="5" spans="1:21" ht="12.75">
      <c r="A5" s="25" t="s">
        <v>23</v>
      </c>
      <c r="B5" s="3"/>
      <c r="C5" s="4"/>
      <c r="D5" s="4"/>
      <c r="E5" s="4"/>
      <c r="F5" s="4"/>
      <c r="G5" s="4"/>
      <c r="H5" s="4">
        <v>1</v>
      </c>
      <c r="I5" s="4"/>
      <c r="J5" s="4"/>
      <c r="K5" s="4"/>
      <c r="L5" s="4"/>
      <c r="M5" s="4"/>
      <c r="N5" s="4">
        <v>3</v>
      </c>
      <c r="O5" s="4"/>
      <c r="P5" s="4"/>
      <c r="Q5" s="4"/>
      <c r="R5" s="4">
        <v>3</v>
      </c>
      <c r="S5" s="4"/>
      <c r="T5" s="4">
        <f t="shared" si="0"/>
        <v>7</v>
      </c>
      <c r="U5" s="4">
        <f t="shared" si="1"/>
        <v>3</v>
      </c>
    </row>
    <row r="6" spans="1:21" ht="12.75">
      <c r="A6" s="5" t="s">
        <v>39</v>
      </c>
      <c r="B6" s="3"/>
      <c r="C6" s="4"/>
      <c r="D6" s="4"/>
      <c r="E6" s="4"/>
      <c r="F6" s="4"/>
      <c r="G6" s="4"/>
      <c r="H6" s="4"/>
      <c r="I6" s="4"/>
      <c r="J6" s="4">
        <v>2</v>
      </c>
      <c r="K6" s="4"/>
      <c r="L6" s="4"/>
      <c r="M6" s="4"/>
      <c r="N6" s="4"/>
      <c r="O6" s="4"/>
      <c r="P6" s="4"/>
      <c r="Q6" s="4">
        <v>3</v>
      </c>
      <c r="R6" s="4"/>
      <c r="S6" s="4"/>
      <c r="T6" s="4">
        <f t="shared" si="0"/>
        <v>5</v>
      </c>
      <c r="U6" s="4">
        <f t="shared" si="1"/>
        <v>2</v>
      </c>
    </row>
    <row r="7" spans="1:21" ht="12.75">
      <c r="A7" s="25" t="s">
        <v>60</v>
      </c>
      <c r="B7" s="3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>
        <f t="shared" si="0"/>
        <v>2</v>
      </c>
      <c r="U7" s="4">
        <f t="shared" si="1"/>
        <v>1</v>
      </c>
    </row>
    <row r="8" spans="1:21" ht="12.75">
      <c r="A8" s="25" t="s">
        <v>55</v>
      </c>
      <c r="B8" s="3"/>
      <c r="C8" s="4"/>
      <c r="D8" s="4"/>
      <c r="E8" s="4"/>
      <c r="F8" s="4"/>
      <c r="G8" s="4">
        <v>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f t="shared" si="0"/>
        <v>2</v>
      </c>
      <c r="U8" s="4">
        <f t="shared" si="1"/>
        <v>1</v>
      </c>
    </row>
    <row r="9" spans="1:21" ht="12.75">
      <c r="A9" s="25" t="s">
        <v>12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2</v>
      </c>
      <c r="O9" s="4"/>
      <c r="P9" s="4"/>
      <c r="Q9" s="4"/>
      <c r="R9" s="4"/>
      <c r="S9" s="4"/>
      <c r="T9" s="4">
        <f t="shared" si="0"/>
        <v>2</v>
      </c>
      <c r="U9" s="4">
        <f t="shared" si="1"/>
        <v>1</v>
      </c>
    </row>
    <row r="10" spans="1:21" ht="12.75">
      <c r="A10" s="5" t="s">
        <v>62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2</v>
      </c>
      <c r="Q10" s="4"/>
      <c r="R10" s="4"/>
      <c r="S10" s="4"/>
      <c r="T10" s="4">
        <f t="shared" si="0"/>
        <v>2</v>
      </c>
      <c r="U10" s="4">
        <f t="shared" si="1"/>
        <v>1</v>
      </c>
    </row>
    <row r="11" spans="1:21" ht="12.75">
      <c r="A11" s="25" t="s">
        <v>38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</v>
      </c>
      <c r="S11" s="4"/>
      <c r="T11" s="4">
        <f t="shared" si="0"/>
        <v>2</v>
      </c>
      <c r="U11" s="4">
        <f t="shared" si="1"/>
        <v>1</v>
      </c>
    </row>
    <row r="12" spans="1:21" ht="12.75">
      <c r="A12" s="25" t="s">
        <v>36</v>
      </c>
      <c r="B12" s="3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f t="shared" si="0"/>
        <v>1</v>
      </c>
      <c r="U12" s="4">
        <f t="shared" si="1"/>
        <v>1</v>
      </c>
    </row>
    <row r="13" spans="1:21" ht="12.75">
      <c r="A13" s="25" t="s">
        <v>21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>
        <f t="shared" si="0"/>
        <v>1</v>
      </c>
      <c r="U13" s="4">
        <f t="shared" si="1"/>
        <v>1</v>
      </c>
    </row>
    <row r="14" spans="1:21" ht="12.75">
      <c r="A14" s="14" t="s">
        <v>47</v>
      </c>
      <c r="B14" s="11">
        <f>SUM(B3:B13)</f>
        <v>5</v>
      </c>
      <c r="C14" s="11">
        <v>0</v>
      </c>
      <c r="D14" s="11">
        <v>0</v>
      </c>
      <c r="E14" s="11">
        <f>SUM(E3:E13)</f>
        <v>4</v>
      </c>
      <c r="F14" s="11">
        <v>0</v>
      </c>
      <c r="G14" s="11">
        <f aca="true" t="shared" si="2" ref="G14:L14">SUM(G3:G13)</f>
        <v>2</v>
      </c>
      <c r="H14" s="11">
        <f t="shared" si="2"/>
        <v>1</v>
      </c>
      <c r="I14" s="11">
        <f t="shared" si="2"/>
        <v>3</v>
      </c>
      <c r="J14" s="11">
        <f t="shared" si="2"/>
        <v>2</v>
      </c>
      <c r="K14" s="11">
        <f t="shared" si="2"/>
        <v>3</v>
      </c>
      <c r="L14" s="11">
        <f t="shared" si="2"/>
        <v>2</v>
      </c>
      <c r="M14" s="11">
        <v>0</v>
      </c>
      <c r="N14" s="11">
        <f aca="true" t="shared" si="3" ref="N14:T14">SUM(N3:N13)</f>
        <v>5</v>
      </c>
      <c r="O14" s="11">
        <f t="shared" si="3"/>
        <v>3</v>
      </c>
      <c r="P14" s="15">
        <f t="shared" si="3"/>
        <v>6</v>
      </c>
      <c r="Q14" s="11">
        <f t="shared" si="3"/>
        <v>3</v>
      </c>
      <c r="R14" s="11">
        <f t="shared" si="3"/>
        <v>5</v>
      </c>
      <c r="S14" s="11">
        <f t="shared" si="3"/>
        <v>4</v>
      </c>
      <c r="T14" s="11">
        <f t="shared" si="3"/>
        <v>48</v>
      </c>
      <c r="U14" s="8">
        <v>14</v>
      </c>
    </row>
    <row r="16" ht="12.75">
      <c r="A16" s="1" t="s">
        <v>45</v>
      </c>
    </row>
    <row r="17" ht="12.75">
      <c r="A17" s="10">
        <f>COUNTA(A3:A13)</f>
        <v>11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N14:S14 G14:L14 E14 B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5.57421875" style="0" bestFit="1" customWidth="1"/>
    <col min="2" max="6" width="2.00390625" style="0" bestFit="1" customWidth="1"/>
    <col min="7" max="7" width="4.28125" style="0" bestFit="1" customWidth="1"/>
    <col min="8" max="10" width="2.00390625" style="0" bestFit="1" customWidth="1"/>
    <col min="11" max="15" width="3.00390625" style="0" bestFit="1" customWidth="1"/>
    <col min="16" max="16" width="4.28125" style="0" bestFit="1" customWidth="1"/>
    <col min="17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2:19" ht="12.75"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1" ht="12.75">
      <c r="A2" s="2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8" t="s">
        <v>2</v>
      </c>
      <c r="U2" s="2" t="s">
        <v>46</v>
      </c>
    </row>
    <row r="3" spans="1:21" ht="12.75">
      <c r="A3" s="25" t="s">
        <v>24</v>
      </c>
      <c r="B3" s="3">
        <v>2</v>
      </c>
      <c r="C3" s="4"/>
      <c r="D3" s="4"/>
      <c r="E3" s="4"/>
      <c r="F3" s="4"/>
      <c r="G3" s="4"/>
      <c r="H3" s="4"/>
      <c r="I3" s="4">
        <v>2</v>
      </c>
      <c r="J3" s="4">
        <v>1</v>
      </c>
      <c r="K3" s="4">
        <v>3</v>
      </c>
      <c r="L3" s="4"/>
      <c r="M3" s="4">
        <v>3</v>
      </c>
      <c r="N3" s="4"/>
      <c r="O3" s="4">
        <v>3</v>
      </c>
      <c r="P3" s="4"/>
      <c r="Q3" s="4">
        <v>2</v>
      </c>
      <c r="R3" s="4"/>
      <c r="S3" s="4">
        <v>1</v>
      </c>
      <c r="T3" s="4">
        <f aca="true" t="shared" si="0" ref="T3:T12">SUM(B3:S3)</f>
        <v>17</v>
      </c>
      <c r="U3" s="4">
        <f aca="true" t="shared" si="1" ref="U3:U12">COUNTA(B3:S3)</f>
        <v>8</v>
      </c>
    </row>
    <row r="4" spans="1:21" ht="12.75">
      <c r="A4" s="25" t="s">
        <v>36</v>
      </c>
      <c r="B4" s="3"/>
      <c r="C4" s="4"/>
      <c r="D4" s="4">
        <v>3</v>
      </c>
      <c r="E4" s="4"/>
      <c r="F4" s="4"/>
      <c r="G4" s="4"/>
      <c r="H4" s="4"/>
      <c r="I4" s="4">
        <v>3</v>
      </c>
      <c r="J4" s="4"/>
      <c r="K4" s="4">
        <v>2</v>
      </c>
      <c r="L4" s="4">
        <v>3</v>
      </c>
      <c r="M4" s="4"/>
      <c r="N4" s="4"/>
      <c r="O4" s="4"/>
      <c r="P4" s="4"/>
      <c r="Q4" s="4"/>
      <c r="R4" s="4"/>
      <c r="S4" s="4"/>
      <c r="T4" s="4">
        <f t="shared" si="0"/>
        <v>11</v>
      </c>
      <c r="U4" s="4">
        <f t="shared" si="1"/>
        <v>4</v>
      </c>
    </row>
    <row r="5" spans="1:21" ht="12.75">
      <c r="A5" s="25" t="s">
        <v>38</v>
      </c>
      <c r="B5" s="3"/>
      <c r="C5" s="4"/>
      <c r="D5" s="4"/>
      <c r="E5" s="4"/>
      <c r="F5" s="4">
        <v>1</v>
      </c>
      <c r="G5" s="4"/>
      <c r="H5" s="4"/>
      <c r="I5" s="4"/>
      <c r="J5" s="4"/>
      <c r="K5" s="4"/>
      <c r="L5" s="4"/>
      <c r="M5" s="4"/>
      <c r="N5" s="4"/>
      <c r="O5" s="4">
        <v>2</v>
      </c>
      <c r="P5" s="4"/>
      <c r="Q5" s="4"/>
      <c r="R5" s="4"/>
      <c r="S5" s="4"/>
      <c r="T5" s="4">
        <f t="shared" si="0"/>
        <v>3</v>
      </c>
      <c r="U5" s="4">
        <f t="shared" si="1"/>
        <v>2</v>
      </c>
    </row>
    <row r="6" spans="1:21" ht="12.75">
      <c r="A6" s="25" t="s">
        <v>33</v>
      </c>
      <c r="B6" s="3"/>
      <c r="C6" s="4"/>
      <c r="D6" s="4"/>
      <c r="E6" s="4"/>
      <c r="F6" s="4"/>
      <c r="G6" s="4"/>
      <c r="H6" s="4">
        <v>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3</v>
      </c>
      <c r="U6" s="4">
        <f t="shared" si="1"/>
        <v>1</v>
      </c>
    </row>
    <row r="7" spans="1:21" ht="12.75">
      <c r="A7" s="25" t="s">
        <v>23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3</v>
      </c>
      <c r="R7" s="4"/>
      <c r="S7" s="4"/>
      <c r="T7" s="4">
        <f t="shared" si="0"/>
        <v>3</v>
      </c>
      <c r="U7" s="4">
        <f t="shared" si="1"/>
        <v>1</v>
      </c>
    </row>
    <row r="8" spans="1:21" ht="12.75">
      <c r="A8" s="5" t="s">
        <v>55</v>
      </c>
      <c r="B8" s="3"/>
      <c r="C8" s="4"/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f t="shared" si="0"/>
        <v>2</v>
      </c>
      <c r="U8" s="4">
        <f t="shared" si="1"/>
        <v>1</v>
      </c>
    </row>
    <row r="9" spans="1:21" ht="12.75">
      <c r="A9" s="25" t="s">
        <v>12</v>
      </c>
      <c r="B9" s="3"/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1</v>
      </c>
      <c r="U9" s="4">
        <f t="shared" si="1"/>
        <v>1</v>
      </c>
    </row>
    <row r="10" spans="1:21" ht="12.75">
      <c r="A10" s="25" t="s">
        <v>35</v>
      </c>
      <c r="B10" s="3"/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f t="shared" si="0"/>
        <v>1</v>
      </c>
      <c r="U10" s="4">
        <f t="shared" si="1"/>
        <v>1</v>
      </c>
    </row>
    <row r="11" spans="1:21" ht="12.75">
      <c r="A11" s="5" t="s">
        <v>63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4">
        <f t="shared" si="0"/>
        <v>1</v>
      </c>
      <c r="U11" s="4">
        <f t="shared" si="1"/>
        <v>1</v>
      </c>
    </row>
    <row r="12" spans="1:21" ht="12.75">
      <c r="A12" s="25" t="s">
        <v>64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</v>
      </c>
      <c r="R12" s="4"/>
      <c r="S12" s="4"/>
      <c r="T12" s="4">
        <f t="shared" si="0"/>
        <v>1</v>
      </c>
      <c r="U12" s="4">
        <f t="shared" si="1"/>
        <v>1</v>
      </c>
    </row>
    <row r="13" spans="1:21" ht="12.75">
      <c r="A13" s="14" t="s">
        <v>47</v>
      </c>
      <c r="B13" s="11">
        <f>SUM(B3:B12)</f>
        <v>2</v>
      </c>
      <c r="C13" s="11">
        <f>SUM(C3:C12)</f>
        <v>1</v>
      </c>
      <c r="D13" s="11">
        <f>SUM(D3:D12)</f>
        <v>5</v>
      </c>
      <c r="E13" s="11">
        <f>SUM(E3:E12)</f>
        <v>1</v>
      </c>
      <c r="F13" s="11">
        <f>SUM(F3:F12)</f>
        <v>1</v>
      </c>
      <c r="G13" s="11"/>
      <c r="H13" s="11">
        <f aca="true" t="shared" si="2" ref="H13:M13">SUM(H3:H12)</f>
        <v>3</v>
      </c>
      <c r="I13" s="11">
        <f t="shared" si="2"/>
        <v>5</v>
      </c>
      <c r="J13" s="11">
        <f t="shared" si="2"/>
        <v>1</v>
      </c>
      <c r="K13" s="11">
        <f t="shared" si="2"/>
        <v>5</v>
      </c>
      <c r="L13" s="11">
        <f t="shared" si="2"/>
        <v>3</v>
      </c>
      <c r="M13" s="11">
        <f t="shared" si="2"/>
        <v>4</v>
      </c>
      <c r="N13" s="11">
        <v>0</v>
      </c>
      <c r="O13" s="11">
        <f>SUM(O3:O12)</f>
        <v>5</v>
      </c>
      <c r="P13" s="11"/>
      <c r="Q13" s="15">
        <f>SUM(Q3:Q12)</f>
        <v>6</v>
      </c>
      <c r="R13" s="11">
        <v>0</v>
      </c>
      <c r="S13" s="11">
        <f>SUM(S3:S12)</f>
        <v>1</v>
      </c>
      <c r="T13" s="11">
        <f>SUM(T3:T12)</f>
        <v>43</v>
      </c>
      <c r="U13" s="8">
        <v>14</v>
      </c>
    </row>
    <row r="14" spans="7:16" ht="12.75">
      <c r="G14" s="26" t="s">
        <v>66</v>
      </c>
      <c r="H14" s="26"/>
      <c r="I14" s="26"/>
      <c r="J14" s="26"/>
      <c r="K14" s="26"/>
      <c r="L14" s="26"/>
      <c r="M14" s="26"/>
      <c r="N14" s="26"/>
      <c r="O14" s="26"/>
      <c r="P14" s="26" t="s">
        <v>66</v>
      </c>
    </row>
    <row r="15" ht="12.75">
      <c r="A15" s="1" t="s">
        <v>45</v>
      </c>
    </row>
    <row r="16" ht="12.75">
      <c r="A16" s="10">
        <f>COUNTA(A3:A12)</f>
        <v>10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0" bestFit="1" customWidth="1"/>
    <col min="2" max="10" width="2.00390625" style="10" bestFit="1" customWidth="1"/>
    <col min="11" max="19" width="3.00390625" style="10" bestFit="1" customWidth="1"/>
    <col min="20" max="20" width="5.57421875" style="10" bestFit="1" customWidth="1"/>
    <col min="21" max="21" width="17.8515625" style="10" bestFit="1" customWidth="1"/>
    <col min="23" max="23" width="6.28125" style="0" bestFit="1" customWidth="1"/>
    <col min="24" max="24" width="36.8515625" style="0" bestFit="1" customWidth="1"/>
    <col min="25" max="25" width="6.421875" style="0" bestFit="1" customWidth="1"/>
    <col min="26" max="26" width="12.421875" style="0" bestFit="1" customWidth="1"/>
    <col min="27" max="27" width="19.140625" style="0" bestFit="1" customWidth="1"/>
  </cols>
  <sheetData>
    <row r="1" spans="2:19" ht="12.75"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1" ht="12.75">
      <c r="A2" s="2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8" t="s">
        <v>2</v>
      </c>
      <c r="U2" s="8" t="s">
        <v>46</v>
      </c>
    </row>
    <row r="3" spans="1:21" ht="12.75">
      <c r="A3" s="5" t="s">
        <v>23</v>
      </c>
      <c r="B3" s="4"/>
      <c r="C3" s="4"/>
      <c r="D3" s="4">
        <v>2</v>
      </c>
      <c r="E3" s="4">
        <v>3</v>
      </c>
      <c r="F3" s="4">
        <v>2</v>
      </c>
      <c r="G3" s="4">
        <v>2</v>
      </c>
      <c r="H3" s="4"/>
      <c r="I3" s="4"/>
      <c r="J3" s="4"/>
      <c r="K3" s="4"/>
      <c r="L3" s="4">
        <v>3</v>
      </c>
      <c r="M3" s="4"/>
      <c r="N3" s="4">
        <v>3</v>
      </c>
      <c r="O3" s="4">
        <v>2</v>
      </c>
      <c r="P3" s="4"/>
      <c r="Q3" s="4"/>
      <c r="R3" s="4"/>
      <c r="S3" s="4">
        <v>1</v>
      </c>
      <c r="T3" s="4">
        <f>SUM(B3:S3)</f>
        <v>18</v>
      </c>
      <c r="U3" s="4">
        <f>COUNTA(B3:S3)</f>
        <v>8</v>
      </c>
    </row>
    <row r="4" spans="1:21" ht="12.75">
      <c r="A4" s="5" t="s">
        <v>24</v>
      </c>
      <c r="B4" s="4"/>
      <c r="C4" s="4"/>
      <c r="D4" s="4">
        <v>1</v>
      </c>
      <c r="E4" s="4"/>
      <c r="F4" s="4"/>
      <c r="G4" s="4"/>
      <c r="H4" s="4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>
        <v>2</v>
      </c>
      <c r="T4" s="4">
        <f>SUM(B4:S4)</f>
        <v>6</v>
      </c>
      <c r="U4" s="4">
        <f aca="true" t="shared" si="0" ref="U4:U13">COUNTA(B4:S4)</f>
        <v>3</v>
      </c>
    </row>
    <row r="5" spans="1:21" ht="12.75">
      <c r="A5" s="5" t="s">
        <v>67</v>
      </c>
      <c r="B5" s="4"/>
      <c r="C5" s="4"/>
      <c r="D5" s="4"/>
      <c r="E5" s="4">
        <v>1</v>
      </c>
      <c r="F5" s="4"/>
      <c r="G5" s="4"/>
      <c r="H5" s="4"/>
      <c r="I5" s="4"/>
      <c r="J5" s="4">
        <v>1</v>
      </c>
      <c r="K5" s="4"/>
      <c r="L5" s="4">
        <v>2</v>
      </c>
      <c r="M5" s="4"/>
      <c r="N5" s="4"/>
      <c r="O5" s="4"/>
      <c r="P5" s="4"/>
      <c r="Q5" s="4"/>
      <c r="R5" s="4"/>
      <c r="S5" s="4"/>
      <c r="T5" s="4">
        <f>SUM(B5:S5)</f>
        <v>4</v>
      </c>
      <c r="U5" s="4">
        <f t="shared" si="0"/>
        <v>3</v>
      </c>
    </row>
    <row r="6" spans="1:21" ht="12.75">
      <c r="A6" s="5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3</v>
      </c>
      <c r="T6" s="4">
        <f>SUM(B6:S6)</f>
        <v>3</v>
      </c>
      <c r="U6" s="4">
        <f t="shared" si="0"/>
        <v>1</v>
      </c>
    </row>
    <row r="7" spans="1:21" ht="12.75">
      <c r="A7" s="5" t="s">
        <v>44</v>
      </c>
      <c r="B7" s="4"/>
      <c r="C7" s="4">
        <v>1</v>
      </c>
      <c r="D7" s="4"/>
      <c r="E7" s="4"/>
      <c r="F7" s="4"/>
      <c r="G7" s="4"/>
      <c r="H7" s="4"/>
      <c r="I7" s="4"/>
      <c r="J7" s="4"/>
      <c r="K7" s="4">
        <v>1</v>
      </c>
      <c r="L7" s="4"/>
      <c r="M7" s="4"/>
      <c r="N7" s="4"/>
      <c r="O7" s="4"/>
      <c r="P7" s="4"/>
      <c r="Q7" s="4"/>
      <c r="R7" s="4"/>
      <c r="S7" s="4"/>
      <c r="T7" s="4">
        <f>SUM(B7:S7)</f>
        <v>2</v>
      </c>
      <c r="U7" s="4">
        <f t="shared" si="0"/>
        <v>2</v>
      </c>
    </row>
    <row r="8" spans="1:21" ht="12.75">
      <c r="A8" s="35" t="s">
        <v>60</v>
      </c>
      <c r="B8" s="4"/>
      <c r="C8" s="4"/>
      <c r="D8" s="4"/>
      <c r="E8" s="4"/>
      <c r="F8" s="4">
        <v>1</v>
      </c>
      <c r="G8" s="4"/>
      <c r="H8" s="4"/>
      <c r="I8" s="4"/>
      <c r="J8" s="4"/>
      <c r="K8" s="4"/>
      <c r="L8" s="4"/>
      <c r="M8" s="4">
        <v>1</v>
      </c>
      <c r="N8" s="4"/>
      <c r="O8" s="4"/>
      <c r="P8" s="4"/>
      <c r="Q8" s="4"/>
      <c r="R8" s="4"/>
      <c r="S8" s="4"/>
      <c r="T8" s="4">
        <f>SUM(B8:S8)</f>
        <v>2</v>
      </c>
      <c r="U8" s="4">
        <f t="shared" si="0"/>
        <v>2</v>
      </c>
    </row>
    <row r="9" spans="1:21" ht="12.75">
      <c r="A9" s="5" t="s">
        <v>34</v>
      </c>
      <c r="B9" s="4"/>
      <c r="C9" s="4"/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>SUM(B9:S9)</f>
        <v>2</v>
      </c>
      <c r="U9" s="4">
        <f t="shared" si="0"/>
        <v>1</v>
      </c>
    </row>
    <row r="10" spans="1:21" ht="12.75">
      <c r="A10" s="5" t="s">
        <v>69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1</v>
      </c>
      <c r="M10" s="4"/>
      <c r="N10" s="4"/>
      <c r="O10" s="4"/>
      <c r="P10" s="4"/>
      <c r="Q10" s="4">
        <v>1</v>
      </c>
      <c r="R10" s="4"/>
      <c r="S10" s="4"/>
      <c r="T10" s="4">
        <f>SUM(B10:S10)</f>
        <v>2</v>
      </c>
      <c r="U10" s="4">
        <f t="shared" si="0"/>
        <v>2</v>
      </c>
    </row>
    <row r="11" spans="1:21" ht="12.75">
      <c r="A11" s="5" t="s">
        <v>59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2</v>
      </c>
      <c r="O11" s="4"/>
      <c r="P11" s="4"/>
      <c r="Q11" s="4"/>
      <c r="R11" s="4"/>
      <c r="S11" s="4"/>
      <c r="T11" s="4">
        <f>SUM(B11:S11)</f>
        <v>2</v>
      </c>
      <c r="U11" s="4">
        <f t="shared" si="0"/>
        <v>1</v>
      </c>
    </row>
    <row r="12" spans="1:21" ht="12.75">
      <c r="A12" s="5" t="s">
        <v>68</v>
      </c>
      <c r="B12" s="4"/>
      <c r="C12" s="4"/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f>SUM(B12:S12)</f>
        <v>1</v>
      </c>
      <c r="U12" s="4">
        <f t="shared" si="0"/>
        <v>1</v>
      </c>
    </row>
    <row r="13" spans="1:21" ht="12.75">
      <c r="A13" s="5" t="s">
        <v>70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4"/>
      <c r="Q13" s="4"/>
      <c r="R13" s="4"/>
      <c r="S13" s="4"/>
      <c r="T13" s="4">
        <f>SUM(B13:S13)</f>
        <v>1</v>
      </c>
      <c r="U13" s="4">
        <f t="shared" si="0"/>
        <v>1</v>
      </c>
    </row>
    <row r="14" spans="1:21" ht="12.75">
      <c r="A14" s="14" t="s">
        <v>47</v>
      </c>
      <c r="B14" s="11"/>
      <c r="C14" s="11">
        <f aca="true" t="shared" si="1" ref="C14:S14">SUM(C3:C13)</f>
        <v>1</v>
      </c>
      <c r="D14" s="11">
        <f t="shared" si="1"/>
        <v>3</v>
      </c>
      <c r="E14" s="11">
        <f t="shared" si="1"/>
        <v>4</v>
      </c>
      <c r="F14" s="11">
        <f t="shared" si="1"/>
        <v>3</v>
      </c>
      <c r="G14" s="11">
        <f t="shared" si="1"/>
        <v>2</v>
      </c>
      <c r="H14" s="11">
        <f t="shared" si="1"/>
        <v>5</v>
      </c>
      <c r="I14" s="11">
        <f t="shared" si="1"/>
        <v>1</v>
      </c>
      <c r="J14" s="11">
        <f t="shared" si="1"/>
        <v>1</v>
      </c>
      <c r="K14" s="11">
        <f t="shared" si="1"/>
        <v>1</v>
      </c>
      <c r="L14" s="37">
        <f t="shared" si="1"/>
        <v>6</v>
      </c>
      <c r="M14" s="11">
        <f t="shared" si="1"/>
        <v>1</v>
      </c>
      <c r="N14" s="37">
        <f t="shared" si="1"/>
        <v>6</v>
      </c>
      <c r="O14" s="11">
        <f t="shared" si="1"/>
        <v>2</v>
      </c>
      <c r="P14" s="11"/>
      <c r="Q14" s="11">
        <f t="shared" si="1"/>
        <v>1</v>
      </c>
      <c r="R14" s="11"/>
      <c r="S14" s="37">
        <f t="shared" si="1"/>
        <v>6</v>
      </c>
      <c r="T14" s="11">
        <f>SUM(T3:T13)</f>
        <v>43</v>
      </c>
      <c r="U14" s="8">
        <f>COUNTA(B14:S14)</f>
        <v>15</v>
      </c>
    </row>
    <row r="16" ht="12.75">
      <c r="A16" s="1" t="s">
        <v>71</v>
      </c>
    </row>
    <row r="17" ht="12.75">
      <c r="A17" s="10">
        <f>COUNTA(A3:A13)</f>
        <v>11</v>
      </c>
    </row>
  </sheetData>
  <sheetProtection/>
  <mergeCells count="1">
    <mergeCell ref="B1:S1"/>
  </mergeCells>
  <printOptions/>
  <pageMargins left="0.7" right="0.7" top="0.75" bottom="0.75" header="0.3" footer="0.3"/>
  <pageSetup horizontalDpi="300" verticalDpi="300" orientation="portrait" paperSize="9" r:id="rId1"/>
  <ignoredErrors>
    <ignoredError sqref="B14:S1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W14" sqref="W14"/>
    </sheetView>
  </sheetViews>
  <sheetFormatPr defaultColWidth="9.140625" defaultRowHeight="12.75"/>
  <cols>
    <col min="1" max="1" width="13.140625" style="0" bestFit="1" customWidth="1"/>
    <col min="2" max="4" width="2.00390625" style="10" bestFit="1" customWidth="1"/>
    <col min="5" max="5" width="4.28125" style="10" bestFit="1" customWidth="1"/>
    <col min="6" max="10" width="2.00390625" style="10" bestFit="1" customWidth="1"/>
    <col min="11" max="14" width="3.00390625" style="10" bestFit="1" customWidth="1"/>
    <col min="15" max="15" width="4.28125" style="10" bestFit="1" customWidth="1"/>
    <col min="16" max="19" width="3.00390625" style="10" bestFit="1" customWidth="1"/>
    <col min="20" max="20" width="5.57421875" style="10" bestFit="1" customWidth="1"/>
    <col min="21" max="21" width="17.8515625" style="10" bestFit="1" customWidth="1"/>
    <col min="23" max="23" width="6.28125" style="0" bestFit="1" customWidth="1"/>
    <col min="24" max="24" width="36.8515625" style="0" bestFit="1" customWidth="1"/>
    <col min="25" max="25" width="6.421875" style="0" bestFit="1" customWidth="1"/>
    <col min="26" max="26" width="12.421875" style="0" bestFit="1" customWidth="1"/>
    <col min="27" max="27" width="19.140625" style="0" bestFit="1" customWidth="1"/>
  </cols>
  <sheetData>
    <row r="1" spans="2:19" ht="12.75"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1" ht="12.75">
      <c r="A2" s="2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8" t="s">
        <v>2</v>
      </c>
      <c r="U2" s="8" t="s">
        <v>46</v>
      </c>
    </row>
    <row r="3" spans="1:21" ht="12.75">
      <c r="A3" s="35" t="s">
        <v>23</v>
      </c>
      <c r="B3" s="4">
        <v>3</v>
      </c>
      <c r="C3" s="4"/>
      <c r="D3" s="4">
        <v>3</v>
      </c>
      <c r="E3" s="4"/>
      <c r="F3" s="4"/>
      <c r="G3" s="4"/>
      <c r="H3" s="4"/>
      <c r="I3" s="4"/>
      <c r="J3" s="4">
        <v>2</v>
      </c>
      <c r="K3" s="4">
        <v>3</v>
      </c>
      <c r="L3" s="4">
        <v>2</v>
      </c>
      <c r="M3" s="4">
        <v>3</v>
      </c>
      <c r="N3" s="4"/>
      <c r="O3" s="4"/>
      <c r="P3" s="4"/>
      <c r="Q3" s="4"/>
      <c r="R3" s="4"/>
      <c r="S3" s="4"/>
      <c r="T3" s="4">
        <f>SUM(B3:S3)</f>
        <v>16</v>
      </c>
      <c r="U3" s="4">
        <f>COUNTA(B3:S3)</f>
        <v>6</v>
      </c>
    </row>
    <row r="4" spans="1:21" ht="12.75">
      <c r="A4" s="35" t="s">
        <v>24</v>
      </c>
      <c r="B4" s="4"/>
      <c r="C4" s="4"/>
      <c r="D4" s="4"/>
      <c r="E4" s="4"/>
      <c r="F4" s="4"/>
      <c r="G4" s="4">
        <v>2</v>
      </c>
      <c r="H4" s="4">
        <v>3</v>
      </c>
      <c r="I4" s="4"/>
      <c r="J4" s="4"/>
      <c r="K4" s="4"/>
      <c r="L4" s="4"/>
      <c r="M4" s="4"/>
      <c r="N4" s="4"/>
      <c r="O4" s="4"/>
      <c r="P4" s="4"/>
      <c r="Q4" s="4">
        <v>2</v>
      </c>
      <c r="R4" s="4"/>
      <c r="S4" s="4">
        <v>2</v>
      </c>
      <c r="T4" s="4">
        <f>SUM(B4:S4)</f>
        <v>9</v>
      </c>
      <c r="U4" s="4">
        <f>COUNTA(B4:S4)</f>
        <v>4</v>
      </c>
    </row>
    <row r="5" spans="1:21" ht="12.75">
      <c r="A5" s="35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3</v>
      </c>
      <c r="M5" s="4"/>
      <c r="N5" s="4"/>
      <c r="O5" s="4"/>
      <c r="P5" s="4">
        <v>3</v>
      </c>
      <c r="Q5" s="4">
        <v>3</v>
      </c>
      <c r="R5" s="4"/>
      <c r="S5" s="4"/>
      <c r="T5" s="4">
        <f>SUM(B5:S5)</f>
        <v>9</v>
      </c>
      <c r="U5" s="4">
        <f>COUNTA(B5:S5)</f>
        <v>3</v>
      </c>
    </row>
    <row r="6" spans="1:21" ht="12.75">
      <c r="A6" s="35" t="s">
        <v>64</v>
      </c>
      <c r="B6" s="4"/>
      <c r="C6" s="4"/>
      <c r="D6" s="4">
        <v>2</v>
      </c>
      <c r="E6" s="4"/>
      <c r="F6" s="4"/>
      <c r="G6" s="4"/>
      <c r="H6" s="4"/>
      <c r="I6" s="4">
        <v>3</v>
      </c>
      <c r="J6" s="4"/>
      <c r="K6" s="4"/>
      <c r="L6" s="4"/>
      <c r="M6" s="4"/>
      <c r="N6" s="4"/>
      <c r="O6" s="4"/>
      <c r="P6" s="4"/>
      <c r="Q6" s="4"/>
      <c r="R6" s="4"/>
      <c r="S6" s="4"/>
      <c r="T6" s="4">
        <f>SUM(B6:S6)</f>
        <v>5</v>
      </c>
      <c r="U6" s="4">
        <f>COUNTA(B6:S6)</f>
        <v>2</v>
      </c>
    </row>
    <row r="7" spans="1:21" ht="12.75">
      <c r="A7" s="35" t="s">
        <v>70</v>
      </c>
      <c r="B7" s="4"/>
      <c r="C7" s="4"/>
      <c r="D7" s="4"/>
      <c r="E7" s="4"/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3</v>
      </c>
      <c r="S7" s="4"/>
      <c r="T7" s="34">
        <f>SUM(B7:S7)</f>
        <v>5</v>
      </c>
      <c r="U7" s="4">
        <f>COUNTA(B7:S7)</f>
        <v>2</v>
      </c>
    </row>
    <row r="8" spans="1:21" ht="12.75">
      <c r="A8" s="35" t="s">
        <v>74</v>
      </c>
      <c r="B8" s="4"/>
      <c r="C8" s="4"/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/>
      <c r="S8" s="4">
        <v>3</v>
      </c>
      <c r="T8" s="4">
        <f>SUM(B8:S8)</f>
        <v>4</v>
      </c>
      <c r="U8" s="4">
        <f>COUNTA(B8:S8)</f>
        <v>2</v>
      </c>
    </row>
    <row r="9" spans="1:21" ht="12.75">
      <c r="A9" s="35" t="s">
        <v>72</v>
      </c>
      <c r="B9" s="4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>
        <f>SUM(B9:S9)</f>
        <v>3</v>
      </c>
      <c r="U9" s="4">
        <f>COUNTA(B9:S9)</f>
        <v>2</v>
      </c>
    </row>
    <row r="10" spans="1:21" ht="12.75">
      <c r="A10" s="35" t="s">
        <v>67</v>
      </c>
      <c r="B10" s="4"/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2</v>
      </c>
      <c r="S10" s="4"/>
      <c r="T10" s="4">
        <f>SUM(B10:S10)</f>
        <v>3</v>
      </c>
      <c r="U10" s="4">
        <f>COUNTA(B10:S10)</f>
        <v>2</v>
      </c>
    </row>
    <row r="11" spans="1:21" ht="12.75">
      <c r="A11" s="35" t="s">
        <v>44</v>
      </c>
      <c r="B11" s="4"/>
      <c r="C11" s="4"/>
      <c r="D11" s="4"/>
      <c r="E11" s="4"/>
      <c r="F11" s="4"/>
      <c r="G11" s="4">
        <v>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f>SUM(B11:S11)</f>
        <v>3</v>
      </c>
      <c r="U11" s="4">
        <f>COUNTA(B11:S11)</f>
        <v>1</v>
      </c>
    </row>
    <row r="12" spans="1:21" ht="12.75">
      <c r="A12" s="35" t="s">
        <v>77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4">
        <v>2</v>
      </c>
      <c r="Q12" s="4"/>
      <c r="R12" s="4"/>
      <c r="S12" s="4"/>
      <c r="T12" s="4">
        <f>SUM(B12:S12)</f>
        <v>3</v>
      </c>
      <c r="U12" s="4">
        <f>COUNTA(B12:S12)</f>
        <v>2</v>
      </c>
    </row>
    <row r="13" spans="1:21" ht="12.75">
      <c r="A13" s="35" t="s">
        <v>59</v>
      </c>
      <c r="B13" s="4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>
        <f>SUM(B13:S13)</f>
        <v>2</v>
      </c>
      <c r="U13" s="4">
        <f>COUNTA(B13:S13)</f>
        <v>2</v>
      </c>
    </row>
    <row r="14" spans="1:21" ht="12.75">
      <c r="A14" s="35" t="s">
        <v>73</v>
      </c>
      <c r="B14" s="4"/>
      <c r="C14" s="4"/>
      <c r="D14" s="4"/>
      <c r="E14" s="4"/>
      <c r="F14" s="4"/>
      <c r="G14" s="4"/>
      <c r="H14" s="4">
        <v>1</v>
      </c>
      <c r="I14" s="4"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f>SUM(B14:S14)</f>
        <v>2</v>
      </c>
      <c r="U14" s="4">
        <f>COUNTA(B14:S14)</f>
        <v>2</v>
      </c>
    </row>
    <row r="15" spans="1:21" ht="12.75">
      <c r="A15" s="35" t="s">
        <v>55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v>2</v>
      </c>
      <c r="N15" s="4"/>
      <c r="O15" s="4"/>
      <c r="P15" s="4"/>
      <c r="Q15" s="4"/>
      <c r="R15" s="4"/>
      <c r="S15" s="4"/>
      <c r="T15" s="4">
        <f>SUM(B15:S15)</f>
        <v>2</v>
      </c>
      <c r="U15" s="4">
        <f>COUNTA(B15:S15)</f>
        <v>1</v>
      </c>
    </row>
    <row r="16" spans="1:21" ht="12.75">
      <c r="A16" s="35" t="s">
        <v>76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1</v>
      </c>
      <c r="N16" s="4"/>
      <c r="O16" s="4"/>
      <c r="P16" s="4"/>
      <c r="Q16" s="4"/>
      <c r="R16" s="4"/>
      <c r="S16" s="4"/>
      <c r="T16" s="4">
        <f>SUM(B16:S16)</f>
        <v>1</v>
      </c>
      <c r="U16" s="4">
        <f>COUNTA(B16:S16)</f>
        <v>1</v>
      </c>
    </row>
    <row r="17" spans="1:21" ht="12.75">
      <c r="A17" s="14" t="s">
        <v>47</v>
      </c>
      <c r="B17" s="37">
        <f>SUM(B3:B16)</f>
        <v>6</v>
      </c>
      <c r="C17" s="11">
        <f>SUM(C3:C16)</f>
        <v>1</v>
      </c>
      <c r="D17" s="11">
        <f>SUM(D3:D16)</f>
        <v>5</v>
      </c>
      <c r="E17" s="11"/>
      <c r="F17" s="11">
        <f>SUM(F3:F16)</f>
        <v>2</v>
      </c>
      <c r="G17" s="11">
        <f>SUM(G3:G16)</f>
        <v>5</v>
      </c>
      <c r="H17" s="11">
        <f>SUM(H3:H16)</f>
        <v>4</v>
      </c>
      <c r="I17" s="11">
        <f>SUM(I3:I16)</f>
        <v>4</v>
      </c>
      <c r="J17" s="11">
        <f>SUM(J3:J16)</f>
        <v>3</v>
      </c>
      <c r="K17" s="11">
        <f>SUM(K3:K16)</f>
        <v>3</v>
      </c>
      <c r="L17" s="11">
        <f>SUM(L3:L16)</f>
        <v>5</v>
      </c>
      <c r="M17" s="37">
        <f>SUM(M3:M16)</f>
        <v>6</v>
      </c>
      <c r="N17" s="11">
        <f>SUM(N3:N16)</f>
        <v>1</v>
      </c>
      <c r="O17" s="11"/>
      <c r="P17" s="37">
        <f>SUM(P3:P16)</f>
        <v>6</v>
      </c>
      <c r="Q17" s="11">
        <f>SUM(Q3:Q16)</f>
        <v>5</v>
      </c>
      <c r="R17" s="11">
        <f>SUM(R3:R16)</f>
        <v>5</v>
      </c>
      <c r="S17" s="37">
        <f>SUM(S3:S16)</f>
        <v>6</v>
      </c>
      <c r="T17" s="11">
        <f>SUM(T3:T16)</f>
        <v>67</v>
      </c>
      <c r="U17" s="8">
        <f>COUNTA(B17:S17)</f>
        <v>16</v>
      </c>
    </row>
    <row r="18" spans="5:15" ht="12.75">
      <c r="E18" s="26" t="s">
        <v>66</v>
      </c>
      <c r="O18" s="26" t="s">
        <v>66</v>
      </c>
    </row>
    <row r="19" ht="12.75">
      <c r="A19" s="1" t="s">
        <v>71</v>
      </c>
    </row>
    <row r="20" ht="12.75">
      <c r="A20" s="10">
        <f>COUNTA(A3:A16)</f>
        <v>14</v>
      </c>
    </row>
  </sheetData>
  <sheetProtection/>
  <mergeCells count="1">
    <mergeCell ref="B1:S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5.57421875" style="0" bestFit="1" customWidth="1"/>
    <col min="2" max="2" width="11.140625" style="10" bestFit="1" customWidth="1"/>
    <col min="3" max="3" width="20.421875" style="10" bestFit="1" customWidth="1"/>
    <col min="5" max="5" width="32.8515625" style="21" bestFit="1" customWidth="1"/>
    <col min="6" max="6" width="5.00390625" style="21" bestFit="1" customWidth="1"/>
    <col min="7" max="7" width="18.8515625" style="0" bestFit="1" customWidth="1"/>
  </cols>
  <sheetData>
    <row r="1" spans="1:6" ht="12.75">
      <c r="A1" s="2" t="s">
        <v>0</v>
      </c>
      <c r="B1" s="8" t="s">
        <v>41</v>
      </c>
      <c r="C1" s="11" t="s">
        <v>42</v>
      </c>
      <c r="F1" s="10"/>
    </row>
    <row r="2" spans="1:6" ht="12.75">
      <c r="A2" s="3" t="s">
        <v>24</v>
      </c>
      <c r="B2" s="4">
        <f>'2005'!T5+'2007'!T4+'2006'!T3+'2008'!T5+'2009'!T4+'2010'!T3+'2011'!T3+'2012'!T3+'2013'!T3+'2014'!T4+'2015'!T4</f>
        <v>102</v>
      </c>
      <c r="C2" s="4">
        <f>MAX('2005'!T5+'2007'!T4,'2006'!T3,'2008'!T5,'2009'!T4,'2010'!T3,'2011'!T3,'2012'!T3,'2013'!T3,'2014'!T4,'2015'!T4)</f>
        <v>17</v>
      </c>
      <c r="E2" s="22" t="s">
        <v>48</v>
      </c>
      <c r="F2" s="4">
        <f>COUNTA(A2:A91)</f>
        <v>59</v>
      </c>
    </row>
    <row r="3" spans="1:6" ht="12.75">
      <c r="A3" s="3" t="s">
        <v>12</v>
      </c>
      <c r="B3" s="4">
        <f>'2002'!T10+'2003'!T3+'2004'!T3+'2005'!T3+'2006'!T4+'2007'!T6+'2008'!T3+'2009'!T6+'2011'!T4+'2012'!T9+'2013'!T9</f>
        <v>74</v>
      </c>
      <c r="C3" s="4">
        <f>MAX('2002'!T10,'2003'!T3,'2004'!T3,'2005'!T3,'2006'!T4,'2007'!T6,'2008'!T3,'2009'!T6,'2011'!T4,'2012'!T9,'2013'!T9)</f>
        <v>20</v>
      </c>
      <c r="F3" s="10"/>
    </row>
    <row r="4" spans="1:6" ht="12.75">
      <c r="A4" s="3" t="s">
        <v>23</v>
      </c>
      <c r="B4" s="4">
        <f>'2005'!T4+'2006'!T13+'2007'!T5+'2008'!T9+'2009'!T7+'2010'!T4+'2011'!T5+'2012'!T5+'2013'!T7+'2014'!T3+'2015'!T3</f>
        <v>73</v>
      </c>
      <c r="C4" s="4">
        <f>MAX('2005'!T4,'2006'!T13,'2007'!T5,'2008'!T9,'2009'!T7,'2010'!T4,'2011'!T5,'2012'!T5,'2013'!T7,'2014'!T3,'2015'!T3)</f>
        <v>18</v>
      </c>
      <c r="E4" s="22" t="s">
        <v>49</v>
      </c>
      <c r="F4" s="4">
        <f>'2002'!T15+'2003'!T11+'2004'!T11+'2005'!T12+'2006'!T14+'2007'!T17+'2008'!T13+'2009'!T13+'2010'!T19+'2011'!T13+'2012'!T14+'2013'!T13+'2014'!T14+'2015'!T17</f>
        <v>600</v>
      </c>
    </row>
    <row r="5" spans="1:6" ht="12.75">
      <c r="A5" s="3" t="s">
        <v>36</v>
      </c>
      <c r="B5" s="4">
        <f>'2008'!T7+'2009'!T8+'2010'!T5+'2012'!T12+'2013'!T4</f>
        <v>24</v>
      </c>
      <c r="C5" s="4">
        <f>MAX('2008'!T7,'2009'!T8,'2010'!T5,'2012'!T12,'2013'!T4)</f>
        <v>11</v>
      </c>
      <c r="F5" s="10"/>
    </row>
    <row r="6" spans="1:6" ht="12.75">
      <c r="A6" s="3" t="s">
        <v>9</v>
      </c>
      <c r="B6" s="4">
        <f>'2002'!T7+'2003'!T4+'2004'!T4+'2007'!T14+'2008'!T11+'2009'!T10+'2010'!T10</f>
        <v>24</v>
      </c>
      <c r="C6" s="4">
        <f>MAX('2002'!T7,'2003'!T4,'2004'!T4,'2007'!T14,'2008'!T11,'2009'!T10,'2010'!T10)</f>
        <v>9</v>
      </c>
      <c r="E6" s="22" t="s">
        <v>65</v>
      </c>
      <c r="F6" s="4">
        <f>F4/F11</f>
        <v>42.857142857142854</v>
      </c>
    </row>
    <row r="7" spans="1:3" ht="12.75">
      <c r="A7" s="3" t="s">
        <v>27</v>
      </c>
      <c r="B7" s="4">
        <f>'2006'!T11+'2007'!T3+'2008'!T12+'2009'!T3</f>
        <v>23</v>
      </c>
      <c r="C7" s="4">
        <f>MAX('2006'!T11,'2007'!T3,'2008'!T12,'2009'!T3)</f>
        <v>10</v>
      </c>
    </row>
    <row r="8" spans="1:6" ht="12.75">
      <c r="A8" s="3" t="s">
        <v>11</v>
      </c>
      <c r="B8" s="4">
        <f>'2002'!T9+'2003'!T5+'2004'!T6+'2005'!T7+'2006'!T5</f>
        <v>21</v>
      </c>
      <c r="C8" s="4">
        <f>MAX('2002'!T9,'2003'!T5,'2004'!T6,'2005'!T7,'2006'!T5)</f>
        <v>8</v>
      </c>
      <c r="E8" s="22" t="s">
        <v>50</v>
      </c>
      <c r="F8" s="4">
        <f>MAX('2002'!T15,'2003'!T11,'2004'!T11,'2005'!T12,'2006'!T14,'2007'!T17,'2008'!T13,'2009'!T13,'2010'!T19,'2011'!T13,'2012'!T14,'2013'!T13,'2014'!T14,'2015'!T17)</f>
        <v>67</v>
      </c>
    </row>
    <row r="9" spans="1:6" ht="12.75">
      <c r="A9" s="3" t="s">
        <v>35</v>
      </c>
      <c r="B9" s="4">
        <f>'2008'!T6+'2011'!T11+'2012'!T4+'2013'!T10</f>
        <v>15</v>
      </c>
      <c r="C9" s="4">
        <f>MAX('2008'!T6,'2011'!T11,'2012'!T4,'2013'!T10)</f>
        <v>9</v>
      </c>
      <c r="E9" s="22" t="s">
        <v>51</v>
      </c>
      <c r="F9" s="4">
        <v>2015</v>
      </c>
    </row>
    <row r="10" spans="1:3" ht="12.75">
      <c r="A10" s="6" t="s">
        <v>39</v>
      </c>
      <c r="B10" s="9">
        <f>'2009'!T11+'2010'!T6+'2011'!T6+'2012'!T6</f>
        <v>15</v>
      </c>
      <c r="C10" s="4">
        <f>MAX('2009'!T11,'2010'!T6,'2011'!T6,'2012'!T6)</f>
        <v>5</v>
      </c>
    </row>
    <row r="11" spans="1:6" ht="12.75">
      <c r="A11" s="3" t="s">
        <v>15</v>
      </c>
      <c r="B11" s="4">
        <f>'2002'!T8+'2003'!T6+'2006'!T7+'2007'!T8+'2008'!T8</f>
        <v>15</v>
      </c>
      <c r="C11" s="4">
        <f>MAX('2002'!T8,'2003'!T6,'2006'!T7,'2007'!T8,'2008'!T8)</f>
        <v>4</v>
      </c>
      <c r="E11" s="22" t="s">
        <v>52</v>
      </c>
      <c r="F11" s="4">
        <v>14</v>
      </c>
    </row>
    <row r="12" spans="1:5" ht="12.75">
      <c r="A12" s="3" t="s">
        <v>31</v>
      </c>
      <c r="B12" s="4">
        <f>'2007'!T11+'2008'!T4</f>
        <v>14</v>
      </c>
      <c r="C12" s="4">
        <f>MAX('2007'!T11,'2008'!T4)</f>
        <v>11</v>
      </c>
      <c r="E12" s="20"/>
    </row>
    <row r="13" spans="1:6" ht="12.75">
      <c r="A13" s="3" t="s">
        <v>55</v>
      </c>
      <c r="B13" s="4">
        <f>'2010'!T9+'2011'!T8+'2012'!T8+'2013'!T8+'2014'!T6+'2015'!T15</f>
        <v>14</v>
      </c>
      <c r="C13" s="4">
        <f>MAX('2010'!T9,'2011'!T8,'2012'!T8,'2013'!T8,'2014'!T6,'2015'!T15)</f>
        <v>3</v>
      </c>
      <c r="E13" s="28"/>
      <c r="F13" s="24"/>
    </row>
    <row r="14" spans="1:6" ht="12.75">
      <c r="A14" s="3" t="s">
        <v>18</v>
      </c>
      <c r="B14" s="4">
        <f>'2004'!T5+'2006'!T9+'2010'!T16+'2011'!T9</f>
        <v>13</v>
      </c>
      <c r="C14" s="4">
        <f>MAX('2004'!T5,'2006'!T9,'2010'!T16,'2011'!T9)</f>
        <v>7</v>
      </c>
      <c r="E14" s="28"/>
      <c r="F14" s="29"/>
    </row>
    <row r="15" spans="1:6" ht="12.75">
      <c r="A15" s="6" t="s">
        <v>38</v>
      </c>
      <c r="B15" s="9">
        <f>'2009'!T5+'2010'!T12+'2012'!T11+'2013'!T5</f>
        <v>11</v>
      </c>
      <c r="C15" s="4">
        <f>MAX('2009'!T5,'2010'!T12,'2012'!T11,'2013'!T5)</f>
        <v>4</v>
      </c>
      <c r="E15" s="28"/>
      <c r="F15" s="29"/>
    </row>
    <row r="16" spans="1:6" ht="12.75">
      <c r="A16" s="13" t="s">
        <v>44</v>
      </c>
      <c r="B16" s="4">
        <f>'2006'!T8+'2010'!T17+'2014'!T7+'2015'!T11</f>
        <v>10</v>
      </c>
      <c r="C16" s="4">
        <f>MAX('2006'!T8,'2010'!T17,'2014'!T7,'2015'!T11)</f>
        <v>4</v>
      </c>
      <c r="E16" s="28"/>
      <c r="F16" s="29"/>
    </row>
    <row r="17" spans="1:6" ht="12.75">
      <c r="A17" s="3" t="s">
        <v>6</v>
      </c>
      <c r="B17" s="4">
        <f>'2002'!T4+'2005'!T6+'2007'!T13</f>
        <v>10</v>
      </c>
      <c r="C17" s="4">
        <f>MAX('2002'!T4,'2005'!T6,'2007'!T13)</f>
        <v>4</v>
      </c>
      <c r="E17" s="28"/>
      <c r="F17" s="29"/>
    </row>
    <row r="18" spans="1:6" ht="12.75">
      <c r="A18" s="3" t="s">
        <v>75</v>
      </c>
      <c r="B18" s="4">
        <f>'2015'!T5</f>
        <v>9</v>
      </c>
      <c r="C18" s="4">
        <f>MAX('2015'!T5)</f>
        <v>9</v>
      </c>
      <c r="E18" s="28"/>
      <c r="F18" s="29"/>
    </row>
    <row r="19" spans="1:7" ht="12.75">
      <c r="A19" s="3" t="s">
        <v>60</v>
      </c>
      <c r="B19" s="4">
        <f>'2010'!T8+'2011'!T10+'2012'!T7+'2014'!T8</f>
        <v>9</v>
      </c>
      <c r="C19" s="4">
        <f>MAX('2010'!T8,'2011'!T10,'2012'!T7,'2014'!T8)</f>
        <v>3</v>
      </c>
      <c r="E19" s="28"/>
      <c r="F19" s="29"/>
      <c r="G19" s="26"/>
    </row>
    <row r="20" spans="1:6" ht="12.75">
      <c r="A20" s="3" t="s">
        <v>30</v>
      </c>
      <c r="B20" s="4">
        <f>'2006'!T6+'2007'!T10</f>
        <v>8</v>
      </c>
      <c r="C20" s="4">
        <f>MAX('2006'!T6,'2007'!T10)</f>
        <v>5</v>
      </c>
      <c r="F20" s="10"/>
    </row>
    <row r="21" spans="1:6" ht="12.75">
      <c r="A21" s="36" t="s">
        <v>67</v>
      </c>
      <c r="B21" s="4">
        <f>'2014'!T5+'2015'!T10</f>
        <v>7</v>
      </c>
      <c r="C21" s="4">
        <f>MAX('2014'!T5,'2015'!T10)</f>
        <v>4</v>
      </c>
      <c r="F21" s="10"/>
    </row>
    <row r="22" spans="1:3" ht="12.75">
      <c r="A22" s="3" t="s">
        <v>33</v>
      </c>
      <c r="B22" s="4">
        <f>'2007'!T15+'2009'!T9+'2013'!T6</f>
        <v>7</v>
      </c>
      <c r="C22" s="4">
        <f>MAX('2007'!T15,'2009'!T9,'2013'!T6)</f>
        <v>3</v>
      </c>
    </row>
    <row r="23" spans="1:3" ht="12.75">
      <c r="A23" s="3" t="s">
        <v>64</v>
      </c>
      <c r="B23" s="4">
        <f>'2013'!T12+'2015'!T6</f>
        <v>6</v>
      </c>
      <c r="C23" s="4">
        <f>MAX('2013'!T12,'2015'!T6)</f>
        <v>5</v>
      </c>
    </row>
    <row r="24" spans="1:3" ht="12.75">
      <c r="A24" s="36" t="s">
        <v>70</v>
      </c>
      <c r="B24" s="4">
        <f>'2014'!T13+'2015'!T7</f>
        <v>6</v>
      </c>
      <c r="C24" s="4">
        <f>MAX('2014'!T13,'2015'!T7)</f>
        <v>5</v>
      </c>
    </row>
    <row r="25" spans="1:3" ht="12.75">
      <c r="A25" s="3" t="s">
        <v>5</v>
      </c>
      <c r="B25" s="4">
        <f>'2002'!T3</f>
        <v>5</v>
      </c>
      <c r="C25" s="4">
        <f>MAX('2002'!T3)</f>
        <v>5</v>
      </c>
    </row>
    <row r="26" spans="1:3" ht="12.75">
      <c r="A26" s="3" t="s">
        <v>7</v>
      </c>
      <c r="B26" s="4">
        <f>'2003'!T9+'2002'!T5</f>
        <v>5</v>
      </c>
      <c r="C26" s="4">
        <f>MAX('2003'!T9,'2002'!T5)</f>
        <v>4</v>
      </c>
    </row>
    <row r="27" spans="1:3" ht="12.75">
      <c r="A27" s="3" t="s">
        <v>21</v>
      </c>
      <c r="B27" s="4">
        <f>'2004'!T9+'2006'!T10+'2012'!T13</f>
        <v>5</v>
      </c>
      <c r="C27" s="4">
        <f>MAX('2004'!T9,'2006'!T10,'2012'!T13)</f>
        <v>3</v>
      </c>
    </row>
    <row r="28" spans="1:3" ht="12.75">
      <c r="A28" s="3" t="s">
        <v>59</v>
      </c>
      <c r="B28" s="4">
        <f>'2010'!T18+'2014'!T11+'2015'!T13</f>
        <v>5</v>
      </c>
      <c r="C28" s="4">
        <f>MAX('2010'!T18,'2014'!T11,'2015'!T13)</f>
        <v>2</v>
      </c>
    </row>
    <row r="29" spans="1:3" ht="12.75">
      <c r="A29" s="3" t="s">
        <v>74</v>
      </c>
      <c r="B29" s="4">
        <f>'2015'!T8</f>
        <v>4</v>
      </c>
      <c r="C29" s="4">
        <f>MAX('2015'!T8)</f>
        <v>4</v>
      </c>
    </row>
    <row r="30" spans="1:3" ht="12.75">
      <c r="A30" s="3" t="s">
        <v>28</v>
      </c>
      <c r="B30" s="4">
        <f>'2007'!T7</f>
        <v>4</v>
      </c>
      <c r="C30" s="4">
        <f>MAX('2007'!T7)</f>
        <v>4</v>
      </c>
    </row>
    <row r="31" spans="1:3" ht="12.75">
      <c r="A31" s="3" t="s">
        <v>8</v>
      </c>
      <c r="B31" s="4">
        <f>'2002'!T6+'2003'!T8</f>
        <v>4</v>
      </c>
      <c r="C31" s="4">
        <f>MAX('2002'!T6,'2003'!T8)</f>
        <v>3</v>
      </c>
    </row>
    <row r="32" spans="1:3" ht="12.75">
      <c r="A32" s="3" t="s">
        <v>19</v>
      </c>
      <c r="B32" s="4">
        <f>'2004'!T7</f>
        <v>3</v>
      </c>
      <c r="C32" s="4">
        <f>MAX('2004'!T7)</f>
        <v>3</v>
      </c>
    </row>
    <row r="33" spans="1:3" ht="12.75">
      <c r="A33" s="3" t="s">
        <v>29</v>
      </c>
      <c r="B33" s="4">
        <f>'2007'!T9</f>
        <v>3</v>
      </c>
      <c r="C33" s="4">
        <f>MAX('2007'!T9)</f>
        <v>3</v>
      </c>
    </row>
    <row r="34" spans="1:3" ht="12.75">
      <c r="A34" s="3" t="s">
        <v>25</v>
      </c>
      <c r="B34" s="4">
        <f>'2005'!T8</f>
        <v>3</v>
      </c>
      <c r="C34" s="4">
        <f>MAX('2005'!T8)</f>
        <v>3</v>
      </c>
    </row>
    <row r="35" spans="1:3" ht="12.75">
      <c r="A35" s="3" t="s">
        <v>72</v>
      </c>
      <c r="B35" s="4">
        <f>'2015'!T9</f>
        <v>3</v>
      </c>
      <c r="C35" s="4">
        <f>MAX('2015'!T9)</f>
        <v>3</v>
      </c>
    </row>
    <row r="36" spans="1:3" ht="12.75">
      <c r="A36" s="5" t="s">
        <v>61</v>
      </c>
      <c r="B36" s="4">
        <f>'2011'!T7</f>
        <v>3</v>
      </c>
      <c r="C36" s="4">
        <f>MAX('2011'!T7)</f>
        <v>3</v>
      </c>
    </row>
    <row r="37" spans="1:3" ht="12.75">
      <c r="A37" s="3" t="s">
        <v>54</v>
      </c>
      <c r="B37" s="4">
        <f>'2010'!T7</f>
        <v>3</v>
      </c>
      <c r="C37" s="4">
        <f>MAX('2010'!T7)</f>
        <v>3</v>
      </c>
    </row>
    <row r="38" spans="1:3" ht="12.75">
      <c r="A38" s="3" t="s">
        <v>77</v>
      </c>
      <c r="B38" s="4">
        <f>'2015'!T12</f>
        <v>3</v>
      </c>
      <c r="C38" s="4">
        <f>MAX('2015'!T12)</f>
        <v>3</v>
      </c>
    </row>
    <row r="39" spans="1:3" ht="12.75">
      <c r="A39" s="3" t="s">
        <v>22</v>
      </c>
      <c r="B39" s="4">
        <f>'2004'!T10+'2005'!T9</f>
        <v>3</v>
      </c>
      <c r="C39" s="4">
        <f>MAX('2004'!T10,'2005'!T9)</f>
        <v>2</v>
      </c>
    </row>
    <row r="40" spans="1:3" ht="12.75">
      <c r="A40" s="3" t="s">
        <v>34</v>
      </c>
      <c r="B40" s="4">
        <f>'2007'!T16+'2014'!T9</f>
        <v>3</v>
      </c>
      <c r="C40" s="4">
        <f>MAX('2007'!T16,'2014'!T9)</f>
        <v>2</v>
      </c>
    </row>
    <row r="41" spans="1:3" ht="12.75">
      <c r="A41" s="3" t="s">
        <v>16</v>
      </c>
      <c r="B41" s="4">
        <f>'2003'!T7+'2005'!T11</f>
        <v>3</v>
      </c>
      <c r="C41" s="4">
        <f>MAX('2003'!T7,'2005'!T11)</f>
        <v>2</v>
      </c>
    </row>
    <row r="42" spans="1:3" ht="12.75">
      <c r="A42" s="6" t="s">
        <v>40</v>
      </c>
      <c r="B42" s="9">
        <f>'2009'!T12+'2010'!T14+'2011'!T12</f>
        <v>3</v>
      </c>
      <c r="C42" s="4">
        <f>MAX('2009'!T12,'2010'!T14,'2011'!T12)</f>
        <v>1</v>
      </c>
    </row>
    <row r="43" spans="1:3" ht="12.75">
      <c r="A43" s="36" t="s">
        <v>69</v>
      </c>
      <c r="B43" s="4">
        <f>'2014'!T10</f>
        <v>2</v>
      </c>
      <c r="C43" s="4">
        <f>MAX('2014'!T10)</f>
        <v>2</v>
      </c>
    </row>
    <row r="44" spans="1:3" ht="12.75">
      <c r="A44" s="3" t="s">
        <v>32</v>
      </c>
      <c r="B44" s="4">
        <f>'2007'!T12</f>
        <v>2</v>
      </c>
      <c r="C44" s="4">
        <f>MAX('2007'!T12)</f>
        <v>2</v>
      </c>
    </row>
    <row r="45" spans="1:3" ht="12.75">
      <c r="A45" s="3" t="s">
        <v>62</v>
      </c>
      <c r="B45" s="4">
        <f>'2012'!T10</f>
        <v>2</v>
      </c>
      <c r="C45" s="4">
        <f>MAX('2012'!T10)</f>
        <v>2</v>
      </c>
    </row>
    <row r="46" spans="1:3" ht="12.75">
      <c r="A46" s="3" t="s">
        <v>56</v>
      </c>
      <c r="B46" s="4">
        <f>'2010'!T11</f>
        <v>2</v>
      </c>
      <c r="C46" s="4">
        <f>MAX('2010'!T11)</f>
        <v>2</v>
      </c>
    </row>
    <row r="47" spans="1:3" ht="12.75">
      <c r="A47" s="3" t="s">
        <v>73</v>
      </c>
      <c r="B47" s="4">
        <f>'2015'!T14</f>
        <v>2</v>
      </c>
      <c r="C47" s="4">
        <f>MAX('2015'!T14)</f>
        <v>2</v>
      </c>
    </row>
    <row r="48" spans="1:3" ht="12.75">
      <c r="A48" s="3" t="s">
        <v>20</v>
      </c>
      <c r="B48" s="4">
        <f>'2004'!T8</f>
        <v>2</v>
      </c>
      <c r="C48" s="4">
        <f>MAX('2004'!T8)</f>
        <v>2</v>
      </c>
    </row>
    <row r="49" spans="1:3" ht="12.75">
      <c r="A49" s="3" t="s">
        <v>4</v>
      </c>
      <c r="B49" s="4">
        <f>'2002'!T13+'2006'!T12</f>
        <v>2</v>
      </c>
      <c r="C49" s="4">
        <f>MAX('2002'!T13,'2006'!T12)</f>
        <v>1</v>
      </c>
    </row>
    <row r="50" spans="1:3" ht="12.75">
      <c r="A50" s="3" t="s">
        <v>3</v>
      </c>
      <c r="B50" s="4">
        <f>'2002'!T14</f>
        <v>1</v>
      </c>
      <c r="C50" s="4">
        <f>MAX('2002'!T14)</f>
        <v>1</v>
      </c>
    </row>
    <row r="51" spans="1:3" ht="12.75">
      <c r="A51" s="3" t="s">
        <v>63</v>
      </c>
      <c r="B51" s="4">
        <f>'2013'!T11</f>
        <v>1</v>
      </c>
      <c r="C51" s="4">
        <f>MAX('2013'!T11)</f>
        <v>1</v>
      </c>
    </row>
    <row r="52" spans="1:3" ht="12.75">
      <c r="A52" s="3" t="s">
        <v>17</v>
      </c>
      <c r="B52" s="4">
        <f>'2003'!T10</f>
        <v>1</v>
      </c>
      <c r="C52" s="4">
        <f>MAX('2003'!T10)</f>
        <v>1</v>
      </c>
    </row>
    <row r="53" spans="1:3" ht="12.75">
      <c r="A53" s="3" t="s">
        <v>13</v>
      </c>
      <c r="B53" s="4">
        <f>'2002'!T11</f>
        <v>1</v>
      </c>
      <c r="C53" s="4">
        <f>MAX('2002'!T11)</f>
        <v>1</v>
      </c>
    </row>
    <row r="54" spans="1:3" ht="12.75">
      <c r="A54" s="3" t="s">
        <v>14</v>
      </c>
      <c r="B54" s="4">
        <f>'2002'!T12</f>
        <v>1</v>
      </c>
      <c r="C54" s="4">
        <f>MAX('2002'!T12)</f>
        <v>1</v>
      </c>
    </row>
    <row r="55" spans="1:3" ht="12.75">
      <c r="A55" s="3" t="s">
        <v>58</v>
      </c>
      <c r="B55" s="4">
        <f>'2010'!T15</f>
        <v>1</v>
      </c>
      <c r="C55" s="4">
        <f>MAX('2010'!T15)</f>
        <v>1</v>
      </c>
    </row>
    <row r="56" spans="1:3" ht="12.75">
      <c r="A56" s="3" t="s">
        <v>76</v>
      </c>
      <c r="B56" s="4">
        <f>'2015'!T16</f>
        <v>1</v>
      </c>
      <c r="C56" s="4">
        <f>MAX('2015'!T16)</f>
        <v>1</v>
      </c>
    </row>
    <row r="57" spans="1:3" ht="12.75">
      <c r="A57" s="3" t="s">
        <v>57</v>
      </c>
      <c r="B57" s="4">
        <f>'2010'!T13</f>
        <v>1</v>
      </c>
      <c r="C57" s="4">
        <f>MAX('2010'!T13)</f>
        <v>1</v>
      </c>
    </row>
    <row r="58" spans="1:3" ht="12.75">
      <c r="A58" s="3" t="s">
        <v>26</v>
      </c>
      <c r="B58" s="4">
        <f>'2005'!T10</f>
        <v>1</v>
      </c>
      <c r="C58" s="4">
        <f>MAX('2005'!T10)</f>
        <v>1</v>
      </c>
    </row>
    <row r="59" spans="1:3" ht="12.75">
      <c r="A59" s="36" t="s">
        <v>68</v>
      </c>
      <c r="B59" s="4">
        <f>'2014'!T12</f>
        <v>1</v>
      </c>
      <c r="C59" s="4">
        <f>MAX('2014'!T12)</f>
        <v>1</v>
      </c>
    </row>
    <row r="60" spans="1:3" ht="12.75">
      <c r="A60" s="3" t="s">
        <v>37</v>
      </c>
      <c r="B60" s="4">
        <f>'2008'!T10</f>
        <v>1</v>
      </c>
      <c r="C60" s="4">
        <f>MAX('2008'!T10)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3.140625" style="0" bestFit="1" customWidth="1"/>
    <col min="2" max="2" width="2.00390625" style="0" bestFit="1" customWidth="1"/>
    <col min="3" max="3" width="4.28125" style="0" bestFit="1" customWidth="1"/>
    <col min="4" max="10" width="2.00390625" style="0" bestFit="1" customWidth="1"/>
    <col min="11" max="13" width="3.00390625" style="0" bestFit="1" customWidth="1"/>
    <col min="14" max="14" width="4.28125" style="0" bestFit="1" customWidth="1"/>
    <col min="15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8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8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3" t="s">
        <v>12</v>
      </c>
      <c r="B3" s="4"/>
      <c r="C3" s="4"/>
      <c r="D3" s="4"/>
      <c r="E3" s="4"/>
      <c r="F3" s="4"/>
      <c r="G3" s="4"/>
      <c r="H3" s="4">
        <v>1</v>
      </c>
      <c r="I3" s="4"/>
      <c r="J3" s="4"/>
      <c r="K3" s="4">
        <v>3</v>
      </c>
      <c r="L3" s="4">
        <v>1</v>
      </c>
      <c r="M3" s="4"/>
      <c r="N3" s="4"/>
      <c r="O3" s="4"/>
      <c r="P3" s="4"/>
      <c r="Q3" s="4">
        <v>2</v>
      </c>
      <c r="R3" s="4"/>
      <c r="S3" s="4">
        <v>3</v>
      </c>
      <c r="T3" s="4">
        <f>SUM(B3:S3)</f>
        <v>10</v>
      </c>
      <c r="U3" s="4">
        <f>COUNTA(B3:S3)</f>
        <v>5</v>
      </c>
    </row>
    <row r="4" spans="1:21" ht="12.75">
      <c r="A4" s="3" t="s">
        <v>9</v>
      </c>
      <c r="B4" s="4"/>
      <c r="C4" s="4"/>
      <c r="D4" s="4"/>
      <c r="E4" s="4"/>
      <c r="F4" s="4"/>
      <c r="G4" s="4">
        <v>1</v>
      </c>
      <c r="H4" s="4"/>
      <c r="I4" s="4"/>
      <c r="J4" s="4"/>
      <c r="K4" s="4"/>
      <c r="L4" s="4"/>
      <c r="M4" s="4"/>
      <c r="N4" s="4"/>
      <c r="O4" s="4"/>
      <c r="P4" s="4">
        <v>2</v>
      </c>
      <c r="Q4" s="4">
        <v>1</v>
      </c>
      <c r="R4" s="4">
        <v>2</v>
      </c>
      <c r="S4" s="4"/>
      <c r="T4" s="4">
        <f aca="true" t="shared" si="0" ref="T4:T10">SUM(B4:S4)</f>
        <v>6</v>
      </c>
      <c r="U4" s="4">
        <f aca="true" t="shared" si="1" ref="U4:U10">COUNTA(B4:S4)</f>
        <v>4</v>
      </c>
    </row>
    <row r="5" spans="1:21" ht="12.75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3</v>
      </c>
      <c r="Q5" s="4"/>
      <c r="R5" s="4"/>
      <c r="S5" s="4">
        <v>2</v>
      </c>
      <c r="T5" s="4">
        <f t="shared" si="0"/>
        <v>5</v>
      </c>
      <c r="U5" s="4">
        <f t="shared" si="1"/>
        <v>2</v>
      </c>
    </row>
    <row r="6" spans="1:21" ht="12.75">
      <c r="A6" s="3" t="s">
        <v>15</v>
      </c>
      <c r="B6" s="4">
        <v>2</v>
      </c>
      <c r="C6" s="4"/>
      <c r="D6" s="4"/>
      <c r="E6" s="4">
        <v>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4</v>
      </c>
      <c r="U6" s="4">
        <f t="shared" si="1"/>
        <v>2</v>
      </c>
    </row>
    <row r="7" spans="1:21" ht="12.75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>
        <v>2</v>
      </c>
      <c r="L7" s="4"/>
      <c r="M7" s="4"/>
      <c r="N7" s="4"/>
      <c r="O7" s="4"/>
      <c r="P7" s="4"/>
      <c r="Q7" s="4"/>
      <c r="R7" s="4"/>
      <c r="S7" s="4"/>
      <c r="T7" s="4">
        <f t="shared" si="0"/>
        <v>2</v>
      </c>
      <c r="U7" s="4">
        <f t="shared" si="1"/>
        <v>1</v>
      </c>
    </row>
    <row r="8" spans="1:21" ht="12.75">
      <c r="A8" s="3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4"/>
      <c r="S8" s="4"/>
      <c r="T8" s="4">
        <f t="shared" si="0"/>
        <v>1</v>
      </c>
      <c r="U8" s="4">
        <f t="shared" si="1"/>
        <v>1</v>
      </c>
    </row>
    <row r="9" spans="1:21" ht="12.75">
      <c r="A9" s="3" t="s">
        <v>7</v>
      </c>
      <c r="B9" s="4"/>
      <c r="C9" s="4"/>
      <c r="D9" s="4"/>
      <c r="E9" s="4"/>
      <c r="F9" s="4"/>
      <c r="G9" s="4"/>
      <c r="H9" s="4"/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1</v>
      </c>
      <c r="U9" s="4">
        <f t="shared" si="1"/>
        <v>1</v>
      </c>
    </row>
    <row r="10" spans="1:21" ht="12.75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>
        <f t="shared" si="0"/>
        <v>1</v>
      </c>
      <c r="U10" s="4">
        <f t="shared" si="1"/>
        <v>1</v>
      </c>
    </row>
    <row r="11" spans="1:21" ht="12.75">
      <c r="A11" s="18" t="s">
        <v>47</v>
      </c>
      <c r="B11" s="8">
        <f>SUM(B3:B10)</f>
        <v>2</v>
      </c>
      <c r="C11" s="8"/>
      <c r="D11" s="8">
        <f aca="true" t="shared" si="2" ref="D11:T11">SUM(D3:D10)</f>
        <v>0</v>
      </c>
      <c r="E11" s="8">
        <f t="shared" si="2"/>
        <v>2</v>
      </c>
      <c r="F11" s="8">
        <f t="shared" si="2"/>
        <v>0</v>
      </c>
      <c r="G11" s="8">
        <f t="shared" si="2"/>
        <v>1</v>
      </c>
      <c r="H11" s="8">
        <f t="shared" si="2"/>
        <v>1</v>
      </c>
      <c r="I11" s="8">
        <f t="shared" si="2"/>
        <v>1</v>
      </c>
      <c r="J11" s="8">
        <f t="shared" si="2"/>
        <v>1</v>
      </c>
      <c r="K11" s="8">
        <f t="shared" si="2"/>
        <v>5</v>
      </c>
      <c r="L11" s="8">
        <f t="shared" si="2"/>
        <v>1</v>
      </c>
      <c r="M11" s="8">
        <f t="shared" si="2"/>
        <v>0</v>
      </c>
      <c r="N11" s="8"/>
      <c r="O11" s="8">
        <f t="shared" si="2"/>
        <v>0</v>
      </c>
      <c r="P11" s="15">
        <f t="shared" si="2"/>
        <v>6</v>
      </c>
      <c r="Q11" s="8">
        <f t="shared" si="2"/>
        <v>3</v>
      </c>
      <c r="R11" s="8">
        <f t="shared" si="2"/>
        <v>2</v>
      </c>
      <c r="S11" s="8">
        <f t="shared" si="2"/>
        <v>5</v>
      </c>
      <c r="T11" s="8">
        <f t="shared" si="2"/>
        <v>30</v>
      </c>
      <c r="U11" s="8">
        <v>12</v>
      </c>
    </row>
    <row r="12" spans="3:14" ht="12.75">
      <c r="C12" s="27" t="s">
        <v>66</v>
      </c>
      <c r="N12" s="27" t="s">
        <v>66</v>
      </c>
    </row>
    <row r="13" ht="12.75">
      <c r="A13" s="1" t="s">
        <v>45</v>
      </c>
    </row>
    <row r="14" ht="12.75">
      <c r="A14" s="10">
        <f>COUNTA(A3:A10)</f>
        <v>8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B11 D11:M11 O11:S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12.14062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3" t="s">
        <v>12</v>
      </c>
      <c r="B3" s="4"/>
      <c r="C3" s="4">
        <v>3</v>
      </c>
      <c r="D3" s="4"/>
      <c r="E3" s="4">
        <v>2</v>
      </c>
      <c r="F3" s="4">
        <v>3</v>
      </c>
      <c r="G3" s="4"/>
      <c r="H3" s="4"/>
      <c r="I3" s="4">
        <v>1</v>
      </c>
      <c r="J3" s="4">
        <v>1</v>
      </c>
      <c r="K3" s="4">
        <v>2</v>
      </c>
      <c r="L3" s="4">
        <v>3</v>
      </c>
      <c r="M3" s="4"/>
      <c r="N3" s="4">
        <v>1</v>
      </c>
      <c r="O3" s="4"/>
      <c r="P3" s="4">
        <v>3</v>
      </c>
      <c r="Q3" s="4"/>
      <c r="R3" s="4"/>
      <c r="S3" s="4">
        <v>1</v>
      </c>
      <c r="T3" s="4">
        <f>SUM(B3:S3)</f>
        <v>20</v>
      </c>
      <c r="U3" s="4">
        <f>COUNTA(B3:S3)</f>
        <v>10</v>
      </c>
    </row>
    <row r="4" spans="1:21" ht="12.75">
      <c r="A4" s="3" t="s">
        <v>9</v>
      </c>
      <c r="B4" s="4"/>
      <c r="C4" s="4"/>
      <c r="D4" s="4"/>
      <c r="E4" s="4">
        <v>3</v>
      </c>
      <c r="F4" s="4"/>
      <c r="G4" s="4">
        <v>1</v>
      </c>
      <c r="H4" s="4"/>
      <c r="I4" s="4"/>
      <c r="J4" s="4"/>
      <c r="K4" s="4"/>
      <c r="L4" s="4"/>
      <c r="M4" s="4"/>
      <c r="N4" s="4"/>
      <c r="O4" s="4">
        <v>2</v>
      </c>
      <c r="P4" s="4">
        <v>1</v>
      </c>
      <c r="Q4" s="4"/>
      <c r="R4" s="4">
        <v>2</v>
      </c>
      <c r="S4" s="4"/>
      <c r="T4" s="4">
        <f aca="true" t="shared" si="0" ref="T4:T10">SUM(B4:S4)</f>
        <v>9</v>
      </c>
      <c r="U4" s="4">
        <f aca="true" t="shared" si="1" ref="U4:U10">COUNTA(B4:S4)</f>
        <v>5</v>
      </c>
    </row>
    <row r="5" spans="1:21" ht="12.75">
      <c r="A5" s="3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2</v>
      </c>
      <c r="M5" s="4"/>
      <c r="N5" s="4"/>
      <c r="O5" s="4"/>
      <c r="P5" s="4"/>
      <c r="Q5" s="4"/>
      <c r="R5" s="4">
        <v>3</v>
      </c>
      <c r="S5" s="4">
        <v>2</v>
      </c>
      <c r="T5" s="4">
        <f t="shared" si="0"/>
        <v>7</v>
      </c>
      <c r="U5" s="4">
        <f t="shared" si="1"/>
        <v>3</v>
      </c>
    </row>
    <row r="6" spans="1:21" ht="12.75">
      <c r="A6" s="3" t="s">
        <v>11</v>
      </c>
      <c r="B6" s="4">
        <v>1</v>
      </c>
      <c r="C6" s="4">
        <v>2</v>
      </c>
      <c r="D6" s="4"/>
      <c r="E6" s="4"/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4</v>
      </c>
      <c r="U6" s="4">
        <f t="shared" si="1"/>
        <v>3</v>
      </c>
    </row>
    <row r="7" spans="1:21" ht="12.75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3</v>
      </c>
      <c r="R7" s="4"/>
      <c r="S7" s="4"/>
      <c r="T7" s="4">
        <f t="shared" si="0"/>
        <v>3</v>
      </c>
      <c r="U7" s="4">
        <f t="shared" si="1"/>
        <v>1</v>
      </c>
    </row>
    <row r="8" spans="1:21" ht="12.75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2</v>
      </c>
      <c r="O8" s="4"/>
      <c r="P8" s="4"/>
      <c r="Q8" s="4"/>
      <c r="R8" s="4"/>
      <c r="S8" s="4"/>
      <c r="T8" s="4">
        <f t="shared" si="0"/>
        <v>2</v>
      </c>
      <c r="U8" s="4">
        <f t="shared" si="1"/>
        <v>1</v>
      </c>
    </row>
    <row r="9" spans="1:21" ht="12.75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/>
      <c r="T9" s="4">
        <f t="shared" si="0"/>
        <v>1</v>
      </c>
      <c r="U9" s="4">
        <f t="shared" si="1"/>
        <v>1</v>
      </c>
    </row>
    <row r="10" spans="1:21" ht="12.75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4">
        <f t="shared" si="0"/>
        <v>1</v>
      </c>
      <c r="U10" s="4">
        <f t="shared" si="1"/>
        <v>1</v>
      </c>
    </row>
    <row r="11" spans="1:21" ht="12.75">
      <c r="A11" s="18" t="s">
        <v>47</v>
      </c>
      <c r="B11" s="8">
        <f>SUM(B3:B10)</f>
        <v>1</v>
      </c>
      <c r="C11" s="8">
        <f aca="true" t="shared" si="2" ref="C11:T11">SUM(C3:C10)</f>
        <v>5</v>
      </c>
      <c r="D11" s="8">
        <f t="shared" si="2"/>
        <v>0</v>
      </c>
      <c r="E11" s="8">
        <f t="shared" si="2"/>
        <v>5</v>
      </c>
      <c r="F11" s="8">
        <f t="shared" si="2"/>
        <v>3</v>
      </c>
      <c r="G11" s="8">
        <f t="shared" si="2"/>
        <v>1</v>
      </c>
      <c r="H11" s="8">
        <f t="shared" si="2"/>
        <v>1</v>
      </c>
      <c r="I11" s="8">
        <f t="shared" si="2"/>
        <v>1</v>
      </c>
      <c r="J11" s="8">
        <f t="shared" si="2"/>
        <v>1</v>
      </c>
      <c r="K11" s="8">
        <f t="shared" si="2"/>
        <v>2</v>
      </c>
      <c r="L11" s="8">
        <f t="shared" si="2"/>
        <v>5</v>
      </c>
      <c r="M11" s="8">
        <f t="shared" si="2"/>
        <v>0</v>
      </c>
      <c r="N11" s="8">
        <f t="shared" si="2"/>
        <v>3</v>
      </c>
      <c r="O11" s="8">
        <f t="shared" si="2"/>
        <v>2</v>
      </c>
      <c r="P11" s="8">
        <f t="shared" si="2"/>
        <v>4</v>
      </c>
      <c r="Q11" s="8">
        <f t="shared" si="2"/>
        <v>4</v>
      </c>
      <c r="R11" s="15">
        <f t="shared" si="2"/>
        <v>6</v>
      </c>
      <c r="S11" s="8">
        <f t="shared" si="2"/>
        <v>3</v>
      </c>
      <c r="T11" s="8">
        <f t="shared" si="2"/>
        <v>47</v>
      </c>
      <c r="U11" s="8">
        <v>16</v>
      </c>
    </row>
    <row r="13" ht="12.75">
      <c r="A13" s="1" t="s">
        <v>45</v>
      </c>
    </row>
    <row r="14" ht="12.75">
      <c r="A14" s="10">
        <f>COUNTA(A3:A10)</f>
        <v>8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B11:S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12.140625" style="0" bestFit="1" customWidth="1"/>
    <col min="2" max="2" width="2.00390625" style="0" bestFit="1" customWidth="1"/>
    <col min="3" max="3" width="4.28125" style="0" bestFit="1" customWidth="1"/>
    <col min="4" max="10" width="2.00390625" style="0" bestFit="1" customWidth="1"/>
    <col min="11" max="11" width="3.00390625" style="0" bestFit="1" customWidth="1"/>
    <col min="12" max="12" width="4.28125" style="0" bestFit="1" customWidth="1"/>
    <col min="13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8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8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3" t="s">
        <v>12</v>
      </c>
      <c r="B3" s="4">
        <v>2</v>
      </c>
      <c r="C3" s="4"/>
      <c r="D3" s="4"/>
      <c r="E3" s="4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v>2</v>
      </c>
      <c r="S3" s="4"/>
      <c r="T3" s="4">
        <f>SUM(B3:S3)</f>
        <v>7</v>
      </c>
      <c r="U3" s="4">
        <f>COUNTA(B3:S3)</f>
        <v>3</v>
      </c>
    </row>
    <row r="4" spans="1:21" ht="12.75">
      <c r="A4" s="3" t="s">
        <v>23</v>
      </c>
      <c r="B4" s="4"/>
      <c r="C4" s="4"/>
      <c r="D4" s="4"/>
      <c r="E4" s="4"/>
      <c r="F4" s="4"/>
      <c r="G4" s="4"/>
      <c r="H4" s="4"/>
      <c r="I4" s="4"/>
      <c r="J4" s="4"/>
      <c r="K4" s="4">
        <v>2</v>
      </c>
      <c r="L4" s="4"/>
      <c r="M4" s="4"/>
      <c r="N4" s="4"/>
      <c r="O4" s="4"/>
      <c r="P4" s="4"/>
      <c r="Q4" s="4">
        <v>3</v>
      </c>
      <c r="R4" s="4"/>
      <c r="S4" s="4"/>
      <c r="T4" s="4">
        <f aca="true" t="shared" si="0" ref="T4:T11">SUM(B4:S4)</f>
        <v>5</v>
      </c>
      <c r="U4" s="4">
        <f aca="true" t="shared" si="1" ref="U4:U11">COUNTA(B4:S4)</f>
        <v>2</v>
      </c>
    </row>
    <row r="5" spans="1:21" ht="12.75">
      <c r="A5" s="3" t="s">
        <v>24</v>
      </c>
      <c r="B5" s="4"/>
      <c r="C5" s="4"/>
      <c r="D5" s="4"/>
      <c r="E5" s="4"/>
      <c r="F5" s="4">
        <v>3</v>
      </c>
      <c r="G5" s="4"/>
      <c r="H5" s="4"/>
      <c r="I5" s="4"/>
      <c r="J5" s="4"/>
      <c r="K5" s="4"/>
      <c r="L5" s="4"/>
      <c r="M5" s="4"/>
      <c r="N5" s="4">
        <v>1</v>
      </c>
      <c r="O5" s="4"/>
      <c r="P5" s="4"/>
      <c r="Q5" s="4"/>
      <c r="R5" s="4"/>
      <c r="S5" s="4"/>
      <c r="T5" s="4">
        <f t="shared" si="0"/>
        <v>4</v>
      </c>
      <c r="U5" s="4">
        <f t="shared" si="1"/>
        <v>2</v>
      </c>
    </row>
    <row r="6" spans="1:21" ht="12.75">
      <c r="A6" s="3" t="s">
        <v>6</v>
      </c>
      <c r="B6" s="4"/>
      <c r="C6" s="4"/>
      <c r="D6" s="4">
        <v>3</v>
      </c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4</v>
      </c>
      <c r="U6" s="4">
        <f t="shared" si="1"/>
        <v>2</v>
      </c>
    </row>
    <row r="7" spans="1:21" ht="12.75">
      <c r="A7" s="3" t="s">
        <v>11</v>
      </c>
      <c r="B7" s="4"/>
      <c r="C7" s="4"/>
      <c r="D7" s="4"/>
      <c r="E7" s="4"/>
      <c r="F7" s="4"/>
      <c r="G7" s="4"/>
      <c r="H7" s="4">
        <v>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>
        <f t="shared" si="0"/>
        <v>3</v>
      </c>
      <c r="U7" s="4">
        <f t="shared" si="1"/>
        <v>1</v>
      </c>
    </row>
    <row r="8" spans="1:21" ht="12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3</v>
      </c>
      <c r="O8" s="4"/>
      <c r="P8" s="4"/>
      <c r="Q8" s="4"/>
      <c r="R8" s="4"/>
      <c r="S8" s="4"/>
      <c r="T8" s="4">
        <f t="shared" si="0"/>
        <v>3</v>
      </c>
      <c r="U8" s="4">
        <f t="shared" si="1"/>
        <v>1</v>
      </c>
    </row>
    <row r="9" spans="1:21" ht="12.75">
      <c r="A9" s="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1</v>
      </c>
      <c r="T9" s="4">
        <f t="shared" si="0"/>
        <v>2</v>
      </c>
      <c r="U9" s="4">
        <f t="shared" si="1"/>
        <v>2</v>
      </c>
    </row>
    <row r="10" spans="1:21" ht="12.75">
      <c r="A10" s="3" t="s">
        <v>26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f t="shared" si="0"/>
        <v>1</v>
      </c>
      <c r="U10" s="4">
        <f t="shared" si="1"/>
        <v>1</v>
      </c>
    </row>
    <row r="11" spans="1:21" ht="12.75">
      <c r="A11" s="5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v>1</v>
      </c>
      <c r="O11" s="3"/>
      <c r="P11" s="3"/>
      <c r="Q11" s="3"/>
      <c r="R11" s="3"/>
      <c r="S11" s="3"/>
      <c r="T11" s="4">
        <f t="shared" si="0"/>
        <v>1</v>
      </c>
      <c r="U11" s="4">
        <f t="shared" si="1"/>
        <v>1</v>
      </c>
    </row>
    <row r="12" spans="1:21" ht="12.75">
      <c r="A12" s="18" t="s">
        <v>47</v>
      </c>
      <c r="B12" s="8">
        <f>SUM(B3:B11)</f>
        <v>2</v>
      </c>
      <c r="C12" s="8"/>
      <c r="D12" s="8">
        <f aca="true" t="shared" si="2" ref="D12:T12">SUM(D3:D11)</f>
        <v>3</v>
      </c>
      <c r="E12" s="8">
        <f t="shared" si="2"/>
        <v>4</v>
      </c>
      <c r="F12" s="8">
        <f t="shared" si="2"/>
        <v>4</v>
      </c>
      <c r="G12" s="8">
        <f t="shared" si="2"/>
        <v>0</v>
      </c>
      <c r="H12" s="8">
        <f t="shared" si="2"/>
        <v>3</v>
      </c>
      <c r="I12" s="8">
        <f t="shared" si="2"/>
        <v>0</v>
      </c>
      <c r="J12" s="8">
        <f t="shared" si="2"/>
        <v>0</v>
      </c>
      <c r="K12" s="8">
        <f t="shared" si="2"/>
        <v>2</v>
      </c>
      <c r="L12" s="8"/>
      <c r="M12" s="8">
        <f t="shared" si="2"/>
        <v>0</v>
      </c>
      <c r="N12" s="8">
        <f t="shared" si="2"/>
        <v>5</v>
      </c>
      <c r="O12" s="8">
        <f t="shared" si="2"/>
        <v>0</v>
      </c>
      <c r="P12" s="8">
        <f t="shared" si="2"/>
        <v>0</v>
      </c>
      <c r="Q12" s="8">
        <f t="shared" si="2"/>
        <v>4</v>
      </c>
      <c r="R12" s="8">
        <f t="shared" si="2"/>
        <v>2</v>
      </c>
      <c r="S12" s="8">
        <f t="shared" si="2"/>
        <v>1</v>
      </c>
      <c r="T12" s="8">
        <f t="shared" si="2"/>
        <v>30</v>
      </c>
      <c r="U12" s="8">
        <v>10</v>
      </c>
    </row>
    <row r="13" spans="3:12" ht="12.75">
      <c r="C13" s="26" t="s">
        <v>66</v>
      </c>
      <c r="D13" s="26"/>
      <c r="E13" s="26"/>
      <c r="F13" s="26"/>
      <c r="G13" s="26"/>
      <c r="H13" s="26"/>
      <c r="I13" s="26"/>
      <c r="J13" s="26"/>
      <c r="K13" s="26"/>
      <c r="L13" s="26" t="s">
        <v>66</v>
      </c>
    </row>
    <row r="14" ht="12.75">
      <c r="A14" s="1" t="s">
        <v>45</v>
      </c>
    </row>
    <row r="15" ht="12.75">
      <c r="A15" s="10">
        <f>COUNTA(A3:A11)</f>
        <v>9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B12 D12:K12 M12:S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2.14062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12" t="s">
        <v>24</v>
      </c>
      <c r="B3" s="4"/>
      <c r="C3" s="4"/>
      <c r="D3" s="4"/>
      <c r="E3" s="4">
        <v>3</v>
      </c>
      <c r="F3" s="4"/>
      <c r="G3" s="4">
        <v>3</v>
      </c>
      <c r="H3" s="4"/>
      <c r="I3" s="4"/>
      <c r="J3" s="4"/>
      <c r="K3" s="4"/>
      <c r="L3" s="4"/>
      <c r="M3" s="4">
        <v>2</v>
      </c>
      <c r="N3" s="4"/>
      <c r="O3" s="4"/>
      <c r="P3" s="4">
        <v>2</v>
      </c>
      <c r="Q3" s="4"/>
      <c r="R3" s="4">
        <v>3</v>
      </c>
      <c r="S3" s="4">
        <v>3</v>
      </c>
      <c r="T3" s="4">
        <f>SUM(B3:S3)</f>
        <v>16</v>
      </c>
      <c r="U3" s="4">
        <f>COUNTA(B3:S3)</f>
        <v>6</v>
      </c>
    </row>
    <row r="4" spans="1:21" ht="12.75">
      <c r="A4" s="12" t="s">
        <v>12</v>
      </c>
      <c r="B4" s="4"/>
      <c r="C4" s="4"/>
      <c r="D4" s="4"/>
      <c r="E4" s="4">
        <v>2</v>
      </c>
      <c r="F4" s="4"/>
      <c r="G4" s="4">
        <v>1</v>
      </c>
      <c r="H4" s="4">
        <v>2</v>
      </c>
      <c r="I4" s="4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>
        <f aca="true" t="shared" si="0" ref="T4:T13">SUM(B4:S4)</f>
        <v>8</v>
      </c>
      <c r="U4" s="4">
        <f aca="true" t="shared" si="1" ref="U4:U13">COUNTA(B4:S4)</f>
        <v>4</v>
      </c>
    </row>
    <row r="5" spans="1:21" ht="12.75">
      <c r="A5" s="12" t="s">
        <v>11</v>
      </c>
      <c r="B5" s="4"/>
      <c r="C5" s="4"/>
      <c r="D5" s="4"/>
      <c r="E5" s="4"/>
      <c r="F5" s="4"/>
      <c r="G5" s="4"/>
      <c r="H5" s="4"/>
      <c r="I5" s="4">
        <v>2</v>
      </c>
      <c r="J5" s="4"/>
      <c r="K5" s="4"/>
      <c r="L5" s="4"/>
      <c r="M5" s="4">
        <v>3</v>
      </c>
      <c r="N5" s="4">
        <v>2</v>
      </c>
      <c r="O5" s="4"/>
      <c r="P5" s="4"/>
      <c r="Q5" s="4"/>
      <c r="R5" s="4"/>
      <c r="S5" s="4">
        <v>1</v>
      </c>
      <c r="T5" s="4">
        <f t="shared" si="0"/>
        <v>8</v>
      </c>
      <c r="U5" s="4">
        <f t="shared" si="1"/>
        <v>4</v>
      </c>
    </row>
    <row r="6" spans="1:21" ht="12.75">
      <c r="A6" s="12" t="s">
        <v>30</v>
      </c>
      <c r="B6" s="4"/>
      <c r="C6" s="4"/>
      <c r="D6" s="4"/>
      <c r="E6" s="4"/>
      <c r="F6" s="4"/>
      <c r="G6" s="4">
        <v>2</v>
      </c>
      <c r="H6" s="4"/>
      <c r="I6" s="4"/>
      <c r="J6" s="4"/>
      <c r="K6" s="4"/>
      <c r="L6" s="4"/>
      <c r="M6" s="4"/>
      <c r="N6" s="4"/>
      <c r="O6" s="4"/>
      <c r="P6" s="4"/>
      <c r="Q6" s="4">
        <v>3</v>
      </c>
      <c r="R6" s="4"/>
      <c r="S6" s="4"/>
      <c r="T6" s="4">
        <f t="shared" si="0"/>
        <v>5</v>
      </c>
      <c r="U6" s="4">
        <f t="shared" si="1"/>
        <v>2</v>
      </c>
    </row>
    <row r="7" spans="1:21" ht="12.75">
      <c r="A7" s="12" t="s">
        <v>15</v>
      </c>
      <c r="B7" s="4"/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2</v>
      </c>
      <c r="S7" s="4"/>
      <c r="T7" s="4">
        <f t="shared" si="0"/>
        <v>4</v>
      </c>
      <c r="U7" s="4">
        <f t="shared" si="1"/>
        <v>2</v>
      </c>
    </row>
    <row r="8" spans="1:21" ht="12.75">
      <c r="A8" s="12" t="s">
        <v>44</v>
      </c>
      <c r="B8" s="4">
        <v>1</v>
      </c>
      <c r="C8" s="4"/>
      <c r="D8" s="4"/>
      <c r="E8" s="4"/>
      <c r="F8" s="4"/>
      <c r="G8" s="4"/>
      <c r="H8" s="4"/>
      <c r="I8" s="4"/>
      <c r="J8" s="4"/>
      <c r="K8" s="4"/>
      <c r="L8" s="4">
        <v>3</v>
      </c>
      <c r="M8" s="4"/>
      <c r="N8" s="4"/>
      <c r="O8" s="4"/>
      <c r="P8" s="4"/>
      <c r="Q8" s="4"/>
      <c r="R8" s="4"/>
      <c r="S8" s="4"/>
      <c r="T8" s="4">
        <f t="shared" si="0"/>
        <v>4</v>
      </c>
      <c r="U8" s="4">
        <f t="shared" si="1"/>
        <v>2</v>
      </c>
    </row>
    <row r="9" spans="1:21" ht="12.75">
      <c r="A9" s="12" t="s">
        <v>18</v>
      </c>
      <c r="B9" s="4"/>
      <c r="C9" s="4"/>
      <c r="D9" s="4"/>
      <c r="E9" s="4"/>
      <c r="F9" s="4"/>
      <c r="G9" s="4"/>
      <c r="H9" s="4">
        <v>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3</v>
      </c>
      <c r="U9" s="4">
        <f t="shared" si="1"/>
        <v>1</v>
      </c>
    </row>
    <row r="10" spans="1:21" ht="12.75">
      <c r="A10" s="12" t="s">
        <v>21</v>
      </c>
      <c r="B10" s="4"/>
      <c r="C10" s="4"/>
      <c r="D10" s="4"/>
      <c r="E10" s="4"/>
      <c r="F10" s="4"/>
      <c r="G10" s="4"/>
      <c r="H10" s="4">
        <v>1</v>
      </c>
      <c r="I10" s="4"/>
      <c r="J10" s="4"/>
      <c r="K10" s="4"/>
      <c r="L10" s="4">
        <v>2</v>
      </c>
      <c r="M10" s="4"/>
      <c r="N10" s="4"/>
      <c r="O10" s="4"/>
      <c r="P10" s="4"/>
      <c r="Q10" s="4"/>
      <c r="R10" s="4"/>
      <c r="S10" s="4"/>
      <c r="T10" s="4">
        <f t="shared" si="0"/>
        <v>3</v>
      </c>
      <c r="U10" s="4">
        <f t="shared" si="1"/>
        <v>2</v>
      </c>
    </row>
    <row r="11" spans="1:21" ht="12.75">
      <c r="A11" s="12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3</v>
      </c>
      <c r="Q11" s="4"/>
      <c r="R11" s="4"/>
      <c r="S11" s="4"/>
      <c r="T11" s="4">
        <f t="shared" si="0"/>
        <v>3</v>
      </c>
      <c r="U11" s="4">
        <f t="shared" si="1"/>
        <v>1</v>
      </c>
    </row>
    <row r="12" spans="1:21" ht="12.75">
      <c r="A12" s="12" t="s">
        <v>4</v>
      </c>
      <c r="B12" s="4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f t="shared" si="0"/>
        <v>1</v>
      </c>
      <c r="U12" s="4">
        <f t="shared" si="1"/>
        <v>1</v>
      </c>
    </row>
    <row r="13" spans="1:21" ht="12.75">
      <c r="A13" s="12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>
        <f t="shared" si="0"/>
        <v>1</v>
      </c>
      <c r="U13" s="4">
        <f t="shared" si="1"/>
        <v>1</v>
      </c>
    </row>
    <row r="14" spans="1:21" ht="12.75">
      <c r="A14" s="18" t="s">
        <v>47</v>
      </c>
      <c r="B14" s="8">
        <f>SUM(B3:B13)</f>
        <v>1</v>
      </c>
      <c r="C14" s="8">
        <f aca="true" t="shared" si="2" ref="C14:T14">SUM(C3:C13)</f>
        <v>2</v>
      </c>
      <c r="D14" s="8">
        <f t="shared" si="2"/>
        <v>0</v>
      </c>
      <c r="E14" s="15">
        <f t="shared" si="2"/>
        <v>6</v>
      </c>
      <c r="F14" s="8">
        <f t="shared" si="2"/>
        <v>0</v>
      </c>
      <c r="G14" s="15">
        <f t="shared" si="2"/>
        <v>6</v>
      </c>
      <c r="H14" s="15">
        <f t="shared" si="2"/>
        <v>6</v>
      </c>
      <c r="I14" s="8">
        <f t="shared" si="2"/>
        <v>5</v>
      </c>
      <c r="J14" s="8">
        <f t="shared" si="2"/>
        <v>0</v>
      </c>
      <c r="K14" s="8">
        <f t="shared" si="2"/>
        <v>0</v>
      </c>
      <c r="L14" s="15">
        <f t="shared" si="2"/>
        <v>6</v>
      </c>
      <c r="M14" s="8">
        <f t="shared" si="2"/>
        <v>5</v>
      </c>
      <c r="N14" s="8">
        <f t="shared" si="2"/>
        <v>2</v>
      </c>
      <c r="O14" s="8">
        <f t="shared" si="2"/>
        <v>0</v>
      </c>
      <c r="P14" s="8">
        <f t="shared" si="2"/>
        <v>5</v>
      </c>
      <c r="Q14" s="8">
        <f t="shared" si="2"/>
        <v>3</v>
      </c>
      <c r="R14" s="8">
        <f t="shared" si="2"/>
        <v>5</v>
      </c>
      <c r="S14" s="8">
        <f t="shared" si="2"/>
        <v>4</v>
      </c>
      <c r="T14" s="8">
        <f t="shared" si="2"/>
        <v>56</v>
      </c>
      <c r="U14" s="8">
        <v>13</v>
      </c>
    </row>
    <row r="16" ht="12.75">
      <c r="A16" s="1" t="s">
        <v>45</v>
      </c>
    </row>
    <row r="17" ht="12.75">
      <c r="A17" s="10">
        <f>COUNTA(A3:A13)</f>
        <v>11</v>
      </c>
    </row>
    <row r="20" ht="12.75">
      <c r="O20" t="s">
        <v>43</v>
      </c>
    </row>
  </sheetData>
  <sheetProtection/>
  <mergeCells count="1">
    <mergeCell ref="B1:S1"/>
  </mergeCells>
  <conditionalFormatting sqref="A3:S13 A14">
    <cfRule type="expression" priority="1" dxfId="0" stopIfTrue="1">
      <formula>IF($B3="Eley Park Sharks",1,0)</formula>
    </cfRule>
  </conditionalFormatting>
  <printOptions/>
  <pageMargins left="0.75" right="0.75" top="1" bottom="1" header="0.5" footer="0.5"/>
  <pageSetup orientation="portrait" paperSize="9"/>
  <ignoredErrors>
    <ignoredError sqref="B14:U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12.14062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3" t="s">
        <v>27</v>
      </c>
      <c r="B3" s="4">
        <v>3</v>
      </c>
      <c r="C3" s="4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>
        <v>3</v>
      </c>
      <c r="O3" s="4"/>
      <c r="P3" s="4"/>
      <c r="Q3" s="4"/>
      <c r="R3" s="4"/>
      <c r="S3" s="4"/>
      <c r="T3" s="4">
        <f>SUM(B3:S3)</f>
        <v>9</v>
      </c>
      <c r="U3" s="4">
        <f>COUNTA(B3:S3)</f>
        <v>3</v>
      </c>
    </row>
    <row r="4" spans="1:21" ht="12.75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2</v>
      </c>
      <c r="P4" s="4">
        <v>3</v>
      </c>
      <c r="Q4" s="4"/>
      <c r="R4" s="4"/>
      <c r="S4" s="4"/>
      <c r="T4" s="4">
        <f aca="true" t="shared" si="0" ref="T4:T16">SUM(B4:S4)</f>
        <v>5</v>
      </c>
      <c r="U4" s="4">
        <f aca="true" t="shared" si="1" ref="U4:U16">COUNTA(B4:S4)</f>
        <v>2</v>
      </c>
    </row>
    <row r="5" spans="1:21" ht="12.75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>
        <v>2</v>
      </c>
      <c r="N5" s="4">
        <v>2</v>
      </c>
      <c r="O5" s="4"/>
      <c r="P5" s="4"/>
      <c r="Q5" s="4"/>
      <c r="R5" s="4">
        <v>1</v>
      </c>
      <c r="S5" s="4"/>
      <c r="T5" s="4">
        <f t="shared" si="0"/>
        <v>5</v>
      </c>
      <c r="U5" s="4">
        <f t="shared" si="1"/>
        <v>3</v>
      </c>
    </row>
    <row r="6" spans="1:21" ht="12.75">
      <c r="A6" s="3" t="s">
        <v>12</v>
      </c>
      <c r="B6" s="4">
        <v>2</v>
      </c>
      <c r="C6" s="4"/>
      <c r="D6" s="4">
        <v>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4</v>
      </c>
      <c r="U6" s="4">
        <f t="shared" si="1"/>
        <v>2</v>
      </c>
    </row>
    <row r="7" spans="1:21" ht="12.75">
      <c r="A7" s="3" t="s">
        <v>28</v>
      </c>
      <c r="B7" s="4"/>
      <c r="C7" s="4"/>
      <c r="D7" s="4"/>
      <c r="E7" s="4"/>
      <c r="F7" s="4"/>
      <c r="G7" s="4"/>
      <c r="H7" s="4"/>
      <c r="I7" s="4">
        <v>3</v>
      </c>
      <c r="J7" s="4"/>
      <c r="K7" s="4"/>
      <c r="L7" s="4"/>
      <c r="M7" s="4"/>
      <c r="N7" s="4"/>
      <c r="O7" s="4"/>
      <c r="P7" s="4"/>
      <c r="Q7" s="4">
        <v>1</v>
      </c>
      <c r="R7" s="4"/>
      <c r="S7" s="4"/>
      <c r="T7" s="4">
        <f t="shared" si="0"/>
        <v>4</v>
      </c>
      <c r="U7" s="4">
        <f t="shared" si="1"/>
        <v>2</v>
      </c>
    </row>
    <row r="8" spans="1:21" ht="12.75">
      <c r="A8" s="3" t="s">
        <v>15</v>
      </c>
      <c r="B8" s="4"/>
      <c r="C8" s="4">
        <v>1</v>
      </c>
      <c r="D8" s="4"/>
      <c r="E8" s="4"/>
      <c r="F8" s="4"/>
      <c r="G8" s="4"/>
      <c r="H8" s="4"/>
      <c r="I8" s="4">
        <v>1</v>
      </c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>
        <f t="shared" si="0"/>
        <v>3</v>
      </c>
      <c r="U8" s="4">
        <f t="shared" si="1"/>
        <v>3</v>
      </c>
    </row>
    <row r="9" spans="1:21" ht="12.75">
      <c r="A9" s="3" t="s">
        <v>29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3</v>
      </c>
      <c r="M9" s="4"/>
      <c r="N9" s="4"/>
      <c r="O9" s="4"/>
      <c r="P9" s="4"/>
      <c r="Q9" s="4"/>
      <c r="R9" s="4"/>
      <c r="S9" s="4"/>
      <c r="T9" s="4">
        <f t="shared" si="0"/>
        <v>3</v>
      </c>
      <c r="U9" s="4">
        <f t="shared" si="1"/>
        <v>1</v>
      </c>
    </row>
    <row r="10" spans="1:21" ht="12.75">
      <c r="A10" s="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>
        <v>3</v>
      </c>
      <c r="L10" s="4"/>
      <c r="M10" s="4"/>
      <c r="N10" s="4"/>
      <c r="O10" s="4"/>
      <c r="P10" s="4"/>
      <c r="Q10" s="4"/>
      <c r="R10" s="4"/>
      <c r="S10" s="4"/>
      <c r="T10" s="4">
        <f t="shared" si="0"/>
        <v>3</v>
      </c>
      <c r="U10" s="4">
        <f t="shared" si="1"/>
        <v>1</v>
      </c>
    </row>
    <row r="11" spans="1:21" ht="12.75">
      <c r="A11" s="3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2</v>
      </c>
      <c r="M11" s="4"/>
      <c r="N11" s="4">
        <v>1</v>
      </c>
      <c r="O11" s="4"/>
      <c r="P11" s="4"/>
      <c r="Q11" s="4"/>
      <c r="R11" s="4"/>
      <c r="S11" s="4"/>
      <c r="T11" s="4">
        <f t="shared" si="0"/>
        <v>3</v>
      </c>
      <c r="U11" s="4">
        <f t="shared" si="1"/>
        <v>2</v>
      </c>
    </row>
    <row r="12" spans="1:21" ht="12.75">
      <c r="A12" s="3" t="s">
        <v>32</v>
      </c>
      <c r="B12" s="4"/>
      <c r="C12" s="4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f t="shared" si="0"/>
        <v>2</v>
      </c>
      <c r="U12" s="4">
        <f t="shared" si="1"/>
        <v>1</v>
      </c>
    </row>
    <row r="13" spans="1:21" ht="12.75">
      <c r="A13" s="3" t="s">
        <v>6</v>
      </c>
      <c r="B13" s="4"/>
      <c r="C13" s="4"/>
      <c r="D13" s="4"/>
      <c r="E13" s="4"/>
      <c r="F13" s="4"/>
      <c r="G13" s="4"/>
      <c r="H13" s="4"/>
      <c r="I13" s="4">
        <v>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f t="shared" si="0"/>
        <v>2</v>
      </c>
      <c r="U13" s="4">
        <f t="shared" si="1"/>
        <v>1</v>
      </c>
    </row>
    <row r="14" spans="1:21" ht="12.75">
      <c r="A14" s="3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/>
      <c r="S14" s="4">
        <v>1</v>
      </c>
      <c r="T14" s="4">
        <f t="shared" si="0"/>
        <v>2</v>
      </c>
      <c r="U14" s="4">
        <f t="shared" si="1"/>
        <v>2</v>
      </c>
    </row>
    <row r="15" spans="1:21" ht="12.75">
      <c r="A15" s="3" t="s">
        <v>33</v>
      </c>
      <c r="B15" s="4"/>
      <c r="C15" s="4"/>
      <c r="D15" s="4"/>
      <c r="E15" s="4"/>
      <c r="F15" s="4"/>
      <c r="G15" s="4"/>
      <c r="H15" s="4"/>
      <c r="I15" s="4"/>
      <c r="J15" s="4"/>
      <c r="K15" s="4">
        <v>2</v>
      </c>
      <c r="L15" s="4"/>
      <c r="M15" s="4"/>
      <c r="N15" s="4"/>
      <c r="O15" s="4"/>
      <c r="P15" s="4"/>
      <c r="Q15" s="4"/>
      <c r="R15" s="4"/>
      <c r="S15" s="4"/>
      <c r="T15" s="4">
        <f t="shared" si="0"/>
        <v>2</v>
      </c>
      <c r="U15" s="4">
        <f t="shared" si="1"/>
        <v>1</v>
      </c>
    </row>
    <row r="16" spans="1:21" ht="12.75">
      <c r="A16" s="3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>
        <v>1</v>
      </c>
      <c r="L16" s="4"/>
      <c r="M16" s="4"/>
      <c r="N16" s="4"/>
      <c r="O16" s="4"/>
      <c r="P16" s="4"/>
      <c r="Q16" s="4"/>
      <c r="R16" s="4"/>
      <c r="S16" s="4"/>
      <c r="T16" s="4">
        <f t="shared" si="0"/>
        <v>1</v>
      </c>
      <c r="U16" s="4">
        <f t="shared" si="1"/>
        <v>1</v>
      </c>
    </row>
    <row r="17" spans="1:21" ht="12.75">
      <c r="A17" s="18" t="s">
        <v>47</v>
      </c>
      <c r="B17" s="8">
        <f>SUM(B3:B16)</f>
        <v>5</v>
      </c>
      <c r="C17" s="15">
        <f aca="true" t="shared" si="2" ref="C17:T17">SUM(C3:C16)</f>
        <v>6</v>
      </c>
      <c r="D17" s="8">
        <f t="shared" si="2"/>
        <v>2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15">
        <f t="shared" si="2"/>
        <v>6</v>
      </c>
      <c r="J17" s="8">
        <f t="shared" si="2"/>
        <v>1</v>
      </c>
      <c r="K17" s="15">
        <f t="shared" si="2"/>
        <v>6</v>
      </c>
      <c r="L17" s="8">
        <f t="shared" si="2"/>
        <v>5</v>
      </c>
      <c r="M17" s="8">
        <f t="shared" si="2"/>
        <v>2</v>
      </c>
      <c r="N17" s="15">
        <f t="shared" si="2"/>
        <v>6</v>
      </c>
      <c r="O17" s="8">
        <f t="shared" si="2"/>
        <v>2</v>
      </c>
      <c r="P17" s="8">
        <f t="shared" si="2"/>
        <v>4</v>
      </c>
      <c r="Q17" s="8">
        <f t="shared" si="2"/>
        <v>1</v>
      </c>
      <c r="R17" s="8">
        <f t="shared" si="2"/>
        <v>1</v>
      </c>
      <c r="S17" s="8">
        <f t="shared" si="2"/>
        <v>1</v>
      </c>
      <c r="T17" s="8">
        <f t="shared" si="2"/>
        <v>48</v>
      </c>
      <c r="U17" s="8">
        <v>14</v>
      </c>
    </row>
    <row r="18" spans="1:2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ht="12.75">
      <c r="A19" s="1" t="s">
        <v>45</v>
      </c>
    </row>
    <row r="20" ht="12.75">
      <c r="A20" s="10">
        <f>COUNTA(A3:A16)</f>
        <v>14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B17:S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12.14062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6" t="s">
        <v>27</v>
      </c>
      <c r="B3" s="7"/>
      <c r="C3" s="7">
        <v>3</v>
      </c>
      <c r="D3" s="7"/>
      <c r="E3" s="7"/>
      <c r="F3" s="7"/>
      <c r="G3" s="7">
        <v>2</v>
      </c>
      <c r="H3" s="7"/>
      <c r="I3" s="7"/>
      <c r="J3" s="7">
        <v>3</v>
      </c>
      <c r="K3" s="7"/>
      <c r="L3" s="7"/>
      <c r="M3" s="7">
        <v>1</v>
      </c>
      <c r="N3" s="7"/>
      <c r="O3" s="7"/>
      <c r="P3" s="7"/>
      <c r="Q3" s="7"/>
      <c r="R3" s="7">
        <v>1</v>
      </c>
      <c r="S3" s="7"/>
      <c r="T3" s="4">
        <f>SUM(B3:S3)</f>
        <v>10</v>
      </c>
      <c r="U3" s="4">
        <f>COUNTA(B3:S3)</f>
        <v>5</v>
      </c>
    </row>
    <row r="4" spans="1:21" ht="12.75">
      <c r="A4" s="6" t="s">
        <v>24</v>
      </c>
      <c r="B4" s="7">
        <v>1</v>
      </c>
      <c r="C4" s="7"/>
      <c r="D4" s="7"/>
      <c r="E4" s="7">
        <v>2</v>
      </c>
      <c r="F4" s="7"/>
      <c r="G4" s="7"/>
      <c r="H4" s="7"/>
      <c r="I4" s="7"/>
      <c r="J4" s="7"/>
      <c r="K4" s="7">
        <v>3</v>
      </c>
      <c r="L4" s="7">
        <v>1</v>
      </c>
      <c r="M4" s="7"/>
      <c r="N4" s="7"/>
      <c r="O4" s="7">
        <v>1</v>
      </c>
      <c r="P4" s="7"/>
      <c r="Q4" s="7"/>
      <c r="R4" s="7"/>
      <c r="S4" s="7"/>
      <c r="T4" s="4">
        <f aca="true" t="shared" si="0" ref="T4:T12">SUM(B4:S4)</f>
        <v>8</v>
      </c>
      <c r="U4" s="4">
        <f aca="true" t="shared" si="1" ref="U4:U12">COUNTA(B4:S4)</f>
        <v>5</v>
      </c>
    </row>
    <row r="5" spans="1:21" ht="12.75">
      <c r="A5" s="6" t="s">
        <v>38</v>
      </c>
      <c r="B5" s="7"/>
      <c r="C5" s="7"/>
      <c r="D5" s="7"/>
      <c r="E5" s="7"/>
      <c r="F5" s="7"/>
      <c r="G5" s="7"/>
      <c r="H5" s="7">
        <v>2</v>
      </c>
      <c r="I5" s="7"/>
      <c r="J5" s="7"/>
      <c r="K5" s="7">
        <v>2</v>
      </c>
      <c r="L5" s="7"/>
      <c r="M5" s="7"/>
      <c r="N5" s="7"/>
      <c r="O5" s="7"/>
      <c r="P5" s="7"/>
      <c r="Q5" s="7"/>
      <c r="R5" s="7"/>
      <c r="S5" s="7"/>
      <c r="T5" s="4">
        <f t="shared" si="0"/>
        <v>4</v>
      </c>
      <c r="U5" s="4">
        <f t="shared" si="1"/>
        <v>2</v>
      </c>
    </row>
    <row r="6" spans="1:21" ht="12.75">
      <c r="A6" s="6" t="s">
        <v>12</v>
      </c>
      <c r="B6" s="7"/>
      <c r="C6" s="7"/>
      <c r="D6" s="7"/>
      <c r="E6" s="7"/>
      <c r="F6" s="7"/>
      <c r="G6" s="7"/>
      <c r="H6" s="7">
        <v>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4">
        <f t="shared" si="0"/>
        <v>3</v>
      </c>
      <c r="U6" s="4">
        <f t="shared" si="1"/>
        <v>1</v>
      </c>
    </row>
    <row r="7" spans="1:21" ht="12.75">
      <c r="A7" s="6" t="s">
        <v>23</v>
      </c>
      <c r="B7" s="7"/>
      <c r="C7" s="7"/>
      <c r="D7" s="7"/>
      <c r="E7" s="7"/>
      <c r="F7" s="7"/>
      <c r="G7" s="7"/>
      <c r="H7" s="7">
        <v>1</v>
      </c>
      <c r="I7" s="7"/>
      <c r="J7" s="7"/>
      <c r="K7" s="7"/>
      <c r="L7" s="7"/>
      <c r="M7" s="7"/>
      <c r="N7" s="7"/>
      <c r="O7" s="7"/>
      <c r="P7" s="7"/>
      <c r="Q7" s="7"/>
      <c r="R7" s="7">
        <v>2</v>
      </c>
      <c r="S7" s="7"/>
      <c r="T7" s="4">
        <f t="shared" si="0"/>
        <v>3</v>
      </c>
      <c r="U7" s="4">
        <f t="shared" si="1"/>
        <v>2</v>
      </c>
    </row>
    <row r="8" spans="1:21" ht="12.75">
      <c r="A8" s="6" t="s">
        <v>36</v>
      </c>
      <c r="B8" s="7"/>
      <c r="C8" s="7"/>
      <c r="D8" s="7"/>
      <c r="E8" s="7"/>
      <c r="F8" s="7"/>
      <c r="G8" s="7"/>
      <c r="H8" s="7"/>
      <c r="I8" s="7">
        <v>3</v>
      </c>
      <c r="J8" s="7"/>
      <c r="K8" s="7"/>
      <c r="L8" s="7"/>
      <c r="M8" s="7"/>
      <c r="N8" s="7"/>
      <c r="O8" s="7"/>
      <c r="P8" s="7"/>
      <c r="Q8" s="7"/>
      <c r="R8" s="7"/>
      <c r="S8" s="7"/>
      <c r="T8" s="4">
        <f t="shared" si="0"/>
        <v>3</v>
      </c>
      <c r="U8" s="4">
        <f t="shared" si="1"/>
        <v>1</v>
      </c>
    </row>
    <row r="9" spans="1:21" ht="12.75">
      <c r="A9" s="6" t="s">
        <v>33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v>2</v>
      </c>
      <c r="N9" s="7"/>
      <c r="O9" s="7"/>
      <c r="P9" s="7"/>
      <c r="Q9" s="7"/>
      <c r="R9" s="7"/>
      <c r="S9" s="7"/>
      <c r="T9" s="4">
        <f t="shared" si="0"/>
        <v>2</v>
      </c>
      <c r="U9" s="4">
        <f t="shared" si="1"/>
        <v>1</v>
      </c>
    </row>
    <row r="10" spans="1:21" ht="12.75">
      <c r="A10" s="6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7"/>
      <c r="P10" s="7"/>
      <c r="Q10" s="7"/>
      <c r="R10" s="7"/>
      <c r="S10" s="7"/>
      <c r="T10" s="4">
        <f t="shared" si="0"/>
        <v>1</v>
      </c>
      <c r="U10" s="4">
        <f t="shared" si="1"/>
        <v>1</v>
      </c>
    </row>
    <row r="11" spans="1:21" ht="12.75">
      <c r="A11" s="6" t="s">
        <v>39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</v>
      </c>
      <c r="T11" s="4">
        <f t="shared" si="0"/>
        <v>1</v>
      </c>
      <c r="U11" s="4">
        <f t="shared" si="1"/>
        <v>1</v>
      </c>
    </row>
    <row r="12" spans="1:21" ht="12.75">
      <c r="A12" s="6" t="s">
        <v>40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v>1</v>
      </c>
      <c r="O12" s="7"/>
      <c r="P12" s="7"/>
      <c r="Q12" s="7"/>
      <c r="R12" s="7"/>
      <c r="S12" s="7"/>
      <c r="T12" s="4">
        <f t="shared" si="0"/>
        <v>1</v>
      </c>
      <c r="U12" s="4">
        <f t="shared" si="1"/>
        <v>1</v>
      </c>
    </row>
    <row r="13" spans="1:21" s="16" customFormat="1" ht="12.75">
      <c r="A13" s="18" t="s">
        <v>47</v>
      </c>
      <c r="B13" s="17">
        <f>SUM(B3:B12)</f>
        <v>1</v>
      </c>
      <c r="C13" s="17">
        <f aca="true" t="shared" si="2" ref="C13:S13">SUM(C3:C12)</f>
        <v>3</v>
      </c>
      <c r="D13" s="17">
        <f t="shared" si="2"/>
        <v>0</v>
      </c>
      <c r="E13" s="17">
        <f t="shared" si="2"/>
        <v>2</v>
      </c>
      <c r="F13" s="17">
        <f t="shared" si="2"/>
        <v>0</v>
      </c>
      <c r="G13" s="17">
        <f t="shared" si="2"/>
        <v>2</v>
      </c>
      <c r="H13" s="19">
        <f t="shared" si="2"/>
        <v>6</v>
      </c>
      <c r="I13" s="17">
        <f t="shared" si="2"/>
        <v>3</v>
      </c>
      <c r="J13" s="17">
        <f t="shared" si="2"/>
        <v>3</v>
      </c>
      <c r="K13" s="19">
        <f t="shared" si="2"/>
        <v>6</v>
      </c>
      <c r="L13" s="17">
        <f t="shared" si="2"/>
        <v>1</v>
      </c>
      <c r="M13" s="17">
        <f t="shared" si="2"/>
        <v>3</v>
      </c>
      <c r="N13" s="17">
        <f t="shared" si="2"/>
        <v>1</v>
      </c>
      <c r="O13" s="17">
        <f t="shared" si="2"/>
        <v>1</v>
      </c>
      <c r="P13" s="17">
        <f t="shared" si="2"/>
        <v>0</v>
      </c>
      <c r="Q13" s="17">
        <f t="shared" si="2"/>
        <v>0</v>
      </c>
      <c r="R13" s="17">
        <f t="shared" si="2"/>
        <v>3</v>
      </c>
      <c r="S13" s="17">
        <f t="shared" si="2"/>
        <v>1</v>
      </c>
      <c r="T13" s="17">
        <f>SUM(T3:T12)</f>
        <v>36</v>
      </c>
      <c r="U13" s="17">
        <v>14</v>
      </c>
    </row>
    <row r="15" ht="12.75">
      <c r="A15" s="1" t="s">
        <v>45</v>
      </c>
    </row>
    <row r="16" ht="12.75">
      <c r="A16" s="10">
        <f>COUNTA(A3:A12)</f>
        <v>10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B13:S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15.5742187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 t="s">
        <v>2</v>
      </c>
      <c r="U2" s="2" t="s">
        <v>46</v>
      </c>
    </row>
    <row r="3" spans="1:21" ht="12.75">
      <c r="A3" s="3" t="s">
        <v>12</v>
      </c>
      <c r="B3" s="4">
        <v>1</v>
      </c>
      <c r="C3" s="4">
        <v>3</v>
      </c>
      <c r="D3" s="4"/>
      <c r="E3" s="4"/>
      <c r="F3" s="4">
        <v>1</v>
      </c>
      <c r="G3" s="4"/>
      <c r="H3" s="4"/>
      <c r="I3" s="4">
        <v>1</v>
      </c>
      <c r="J3" s="4">
        <v>2</v>
      </c>
      <c r="K3" s="4"/>
      <c r="L3" s="4">
        <v>3</v>
      </c>
      <c r="M3" s="4"/>
      <c r="N3" s="4"/>
      <c r="O3" s="4"/>
      <c r="P3" s="4"/>
      <c r="Q3" s="4"/>
      <c r="R3" s="4"/>
      <c r="S3" s="4"/>
      <c r="T3" s="4">
        <f>SUM(B3:S3)</f>
        <v>11</v>
      </c>
      <c r="U3" s="4">
        <f>COUNTA(B3:S3)</f>
        <v>6</v>
      </c>
    </row>
    <row r="4" spans="1:21" ht="12.75">
      <c r="A4" s="3" t="s">
        <v>31</v>
      </c>
      <c r="B4" s="4"/>
      <c r="C4" s="4"/>
      <c r="D4" s="4">
        <v>2</v>
      </c>
      <c r="E4" s="4"/>
      <c r="F4" s="4">
        <v>2</v>
      </c>
      <c r="G4" s="4"/>
      <c r="H4" s="4"/>
      <c r="I4" s="4"/>
      <c r="J4" s="4"/>
      <c r="K4" s="4"/>
      <c r="L4" s="4"/>
      <c r="M4" s="4">
        <v>2</v>
      </c>
      <c r="N4" s="4"/>
      <c r="O4" s="4">
        <v>2</v>
      </c>
      <c r="P4" s="4">
        <v>2</v>
      </c>
      <c r="Q4" s="4"/>
      <c r="R4" s="4"/>
      <c r="S4" s="4">
        <v>1</v>
      </c>
      <c r="T4" s="4">
        <f aca="true" t="shared" si="0" ref="T4:T12">SUM(B4:S4)</f>
        <v>11</v>
      </c>
      <c r="U4" s="4">
        <f aca="true" t="shared" si="1" ref="U4:U12">COUNTA(B4:S4)</f>
        <v>6</v>
      </c>
    </row>
    <row r="5" spans="1:21" ht="12.75">
      <c r="A5" s="3" t="s">
        <v>24</v>
      </c>
      <c r="B5" s="4"/>
      <c r="C5" s="4"/>
      <c r="D5" s="4">
        <v>1</v>
      </c>
      <c r="E5" s="4"/>
      <c r="F5" s="4"/>
      <c r="G5" s="4">
        <v>2</v>
      </c>
      <c r="H5" s="4"/>
      <c r="I5" s="4"/>
      <c r="J5" s="4"/>
      <c r="K5" s="4"/>
      <c r="L5" s="4"/>
      <c r="M5" s="4"/>
      <c r="N5" s="4"/>
      <c r="O5" s="4">
        <v>1</v>
      </c>
      <c r="P5" s="4"/>
      <c r="Q5" s="4"/>
      <c r="R5" s="4"/>
      <c r="S5" s="4"/>
      <c r="T5" s="4">
        <f t="shared" si="0"/>
        <v>4</v>
      </c>
      <c r="U5" s="4">
        <f t="shared" si="1"/>
        <v>3</v>
      </c>
    </row>
    <row r="6" spans="1:21" ht="12.75">
      <c r="A6" s="3" t="s">
        <v>35</v>
      </c>
      <c r="B6" s="4"/>
      <c r="C6" s="4"/>
      <c r="D6" s="4"/>
      <c r="E6" s="4"/>
      <c r="F6" s="4"/>
      <c r="G6" s="4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3</v>
      </c>
      <c r="U6" s="4">
        <f t="shared" si="1"/>
        <v>1</v>
      </c>
    </row>
    <row r="7" spans="1:21" ht="12.75">
      <c r="A7" s="3" t="s">
        <v>36</v>
      </c>
      <c r="B7" s="4"/>
      <c r="C7" s="4"/>
      <c r="D7" s="4"/>
      <c r="E7" s="4"/>
      <c r="F7" s="4"/>
      <c r="G7" s="4"/>
      <c r="H7" s="4"/>
      <c r="I7" s="4"/>
      <c r="J7" s="4"/>
      <c r="K7" s="4">
        <v>3</v>
      </c>
      <c r="L7" s="4"/>
      <c r="M7" s="4"/>
      <c r="N7" s="4"/>
      <c r="O7" s="4"/>
      <c r="P7" s="4"/>
      <c r="Q7" s="4"/>
      <c r="R7" s="4"/>
      <c r="S7" s="4"/>
      <c r="T7" s="4">
        <f t="shared" si="0"/>
        <v>3</v>
      </c>
      <c r="U7" s="4">
        <f t="shared" si="1"/>
        <v>1</v>
      </c>
    </row>
    <row r="8" spans="1:21" ht="12.75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2</v>
      </c>
      <c r="M8" s="4"/>
      <c r="N8" s="4"/>
      <c r="O8" s="4"/>
      <c r="P8" s="4"/>
      <c r="Q8" s="4"/>
      <c r="R8" s="4"/>
      <c r="S8" s="4"/>
      <c r="T8" s="4">
        <f t="shared" si="0"/>
        <v>2</v>
      </c>
      <c r="U8" s="4">
        <f t="shared" si="1"/>
        <v>1</v>
      </c>
    </row>
    <row r="9" spans="1:21" ht="12.75">
      <c r="A9" s="3" t="s">
        <v>23</v>
      </c>
      <c r="B9" s="4"/>
      <c r="C9" s="4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2</v>
      </c>
      <c r="U9" s="4">
        <f t="shared" si="1"/>
        <v>1</v>
      </c>
    </row>
    <row r="10" spans="1:21" ht="12.75">
      <c r="A10" s="3" t="s">
        <v>37</v>
      </c>
      <c r="B10" s="4"/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f t="shared" si="0"/>
        <v>1</v>
      </c>
      <c r="U10" s="4">
        <f t="shared" si="1"/>
        <v>1</v>
      </c>
    </row>
    <row r="11" spans="1:21" ht="12.75">
      <c r="A11" s="3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  <c r="Q11" s="4"/>
      <c r="R11" s="4"/>
      <c r="S11" s="4"/>
      <c r="T11" s="4">
        <f t="shared" si="0"/>
        <v>1</v>
      </c>
      <c r="U11" s="4">
        <f t="shared" si="1"/>
        <v>1</v>
      </c>
    </row>
    <row r="12" spans="1:21" ht="12.75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>
        <f t="shared" si="0"/>
        <v>1</v>
      </c>
      <c r="U12" s="4">
        <f t="shared" si="1"/>
        <v>1</v>
      </c>
    </row>
    <row r="13" spans="1:21" ht="12.75">
      <c r="A13" s="18" t="s">
        <v>47</v>
      </c>
      <c r="B13" s="8">
        <f>SUM(B3:B12)</f>
        <v>1</v>
      </c>
      <c r="C13" s="15">
        <f aca="true" t="shared" si="2" ref="C13:T13">SUM(C3:C12)</f>
        <v>6</v>
      </c>
      <c r="D13" s="8">
        <f t="shared" si="2"/>
        <v>3</v>
      </c>
      <c r="E13" s="8">
        <f t="shared" si="2"/>
        <v>0</v>
      </c>
      <c r="F13" s="8">
        <f t="shared" si="2"/>
        <v>3</v>
      </c>
      <c r="G13" s="8">
        <f t="shared" si="2"/>
        <v>5</v>
      </c>
      <c r="H13" s="8">
        <f t="shared" si="2"/>
        <v>0</v>
      </c>
      <c r="I13" s="8">
        <f t="shared" si="2"/>
        <v>1</v>
      </c>
      <c r="J13" s="8">
        <f t="shared" si="2"/>
        <v>2</v>
      </c>
      <c r="K13" s="8">
        <f t="shared" si="2"/>
        <v>4</v>
      </c>
      <c r="L13" s="8">
        <f t="shared" si="2"/>
        <v>5</v>
      </c>
      <c r="M13" s="8">
        <f t="shared" si="2"/>
        <v>2</v>
      </c>
      <c r="N13" s="8">
        <f t="shared" si="2"/>
        <v>0</v>
      </c>
      <c r="O13" s="8">
        <f t="shared" si="2"/>
        <v>3</v>
      </c>
      <c r="P13" s="8">
        <f t="shared" si="2"/>
        <v>3</v>
      </c>
      <c r="Q13" s="8">
        <f t="shared" si="2"/>
        <v>0</v>
      </c>
      <c r="R13" s="8">
        <f t="shared" si="2"/>
        <v>0</v>
      </c>
      <c r="S13" s="8">
        <f t="shared" si="2"/>
        <v>1</v>
      </c>
      <c r="T13" s="8">
        <f t="shared" si="2"/>
        <v>39</v>
      </c>
      <c r="U13" s="8">
        <v>13</v>
      </c>
    </row>
    <row r="15" ht="12.75">
      <c r="A15" s="1" t="s">
        <v>45</v>
      </c>
    </row>
    <row r="16" ht="12.75">
      <c r="A16" s="10">
        <f>COUNTA(A3:A12)</f>
        <v>10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  <ignoredErrors>
    <ignoredError sqref="B13:T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12.140625" style="0" bestFit="1" customWidth="1"/>
    <col min="2" max="2" width="4.28125" style="0" bestFit="1" customWidth="1"/>
    <col min="3" max="10" width="2.00390625" style="0" bestFit="1" customWidth="1"/>
    <col min="11" max="16" width="3.00390625" style="0" bestFit="1" customWidth="1"/>
    <col min="17" max="17" width="4.28125" style="0" bestFit="1" customWidth="1"/>
    <col min="18" max="19" width="3.00390625" style="0" bestFit="1" customWidth="1"/>
    <col min="20" max="20" width="5.57421875" style="0" bestFit="1" customWidth="1"/>
    <col min="21" max="21" width="17.8515625" style="0" bestFit="1" customWidth="1"/>
  </cols>
  <sheetData>
    <row r="1" spans="1:20" ht="12.75">
      <c r="A1" s="1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</row>
    <row r="2" spans="1:21" ht="12.75">
      <c r="A2" s="2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8" t="s">
        <v>2</v>
      </c>
      <c r="U2" s="2" t="s">
        <v>46</v>
      </c>
    </row>
    <row r="3" spans="1:21" ht="12.75">
      <c r="A3" s="6" t="s">
        <v>24</v>
      </c>
      <c r="B3" s="3"/>
      <c r="C3" s="4">
        <v>3</v>
      </c>
      <c r="D3" s="4"/>
      <c r="E3" s="4">
        <v>1</v>
      </c>
      <c r="F3" s="4"/>
      <c r="G3" s="4"/>
      <c r="H3" s="4"/>
      <c r="I3" s="4"/>
      <c r="J3" s="4">
        <v>1</v>
      </c>
      <c r="K3" s="4"/>
      <c r="L3" s="4">
        <v>3</v>
      </c>
      <c r="M3" s="4"/>
      <c r="N3" s="4"/>
      <c r="O3" s="4"/>
      <c r="P3" s="4">
        <v>3</v>
      </c>
      <c r="Q3" s="4"/>
      <c r="R3" s="4"/>
      <c r="S3" s="4"/>
      <c r="T3" s="4">
        <v>11</v>
      </c>
      <c r="U3" s="4">
        <f>COUNTA(B3:S3)</f>
        <v>5</v>
      </c>
    </row>
    <row r="4" spans="1:21" ht="12.75">
      <c r="A4" s="6" t="s">
        <v>23</v>
      </c>
      <c r="B4" s="3"/>
      <c r="C4" s="4"/>
      <c r="D4" s="4"/>
      <c r="E4" s="4"/>
      <c r="F4" s="4">
        <v>1</v>
      </c>
      <c r="G4" s="4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>
        <v>3</v>
      </c>
      <c r="S4" s="4"/>
      <c r="T4" s="4">
        <v>7</v>
      </c>
      <c r="U4" s="4">
        <f aca="true" t="shared" si="0" ref="U4:U18">COUNTA(B4:S4)</f>
        <v>3</v>
      </c>
    </row>
    <row r="5" spans="1:21" ht="12.75">
      <c r="A5" s="6" t="s">
        <v>36</v>
      </c>
      <c r="B5" s="3"/>
      <c r="C5" s="4"/>
      <c r="D5" s="4"/>
      <c r="E5" s="4"/>
      <c r="F5" s="4"/>
      <c r="G5" s="4"/>
      <c r="H5" s="4"/>
      <c r="I5" s="4">
        <v>1</v>
      </c>
      <c r="J5" s="4"/>
      <c r="K5" s="4"/>
      <c r="L5" s="4"/>
      <c r="M5" s="4"/>
      <c r="N5" s="4"/>
      <c r="O5" s="4">
        <v>3</v>
      </c>
      <c r="P5" s="4"/>
      <c r="Q5" s="4"/>
      <c r="R5" s="4"/>
      <c r="S5" s="4">
        <v>2</v>
      </c>
      <c r="T5" s="4">
        <v>6</v>
      </c>
      <c r="U5" s="4">
        <f t="shared" si="0"/>
        <v>3</v>
      </c>
    </row>
    <row r="6" spans="1:21" ht="12.75">
      <c r="A6" s="6" t="s">
        <v>53</v>
      </c>
      <c r="B6" s="3"/>
      <c r="C6" s="4"/>
      <c r="D6" s="4"/>
      <c r="E6" s="4"/>
      <c r="F6" s="4"/>
      <c r="G6" s="4"/>
      <c r="H6" s="4"/>
      <c r="I6" s="4"/>
      <c r="J6" s="4"/>
      <c r="K6" s="4"/>
      <c r="L6" s="4">
        <v>1</v>
      </c>
      <c r="M6" s="4"/>
      <c r="N6" s="4"/>
      <c r="O6" s="4"/>
      <c r="P6" s="4"/>
      <c r="Q6" s="4"/>
      <c r="R6" s="4"/>
      <c r="S6" s="4">
        <v>3</v>
      </c>
      <c r="T6" s="4">
        <v>4</v>
      </c>
      <c r="U6" s="4">
        <f t="shared" si="0"/>
        <v>2</v>
      </c>
    </row>
    <row r="7" spans="1:21" ht="12.75">
      <c r="A7" s="6" t="s">
        <v>54</v>
      </c>
      <c r="B7" s="3"/>
      <c r="C7" s="4"/>
      <c r="D7" s="4"/>
      <c r="E7" s="4"/>
      <c r="F7" s="4"/>
      <c r="G7" s="4"/>
      <c r="H7" s="4"/>
      <c r="I7" s="4">
        <v>3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3</v>
      </c>
      <c r="U7" s="4">
        <f t="shared" si="0"/>
        <v>1</v>
      </c>
    </row>
    <row r="8" spans="1:21" ht="12.75">
      <c r="A8" s="6" t="s">
        <v>60</v>
      </c>
      <c r="B8" s="3"/>
      <c r="C8" s="4"/>
      <c r="D8" s="4"/>
      <c r="E8" s="4"/>
      <c r="F8" s="4"/>
      <c r="G8" s="4"/>
      <c r="H8" s="4"/>
      <c r="I8" s="4"/>
      <c r="J8" s="4">
        <v>3</v>
      </c>
      <c r="K8" s="4"/>
      <c r="L8" s="4"/>
      <c r="M8" s="4"/>
      <c r="N8" s="4"/>
      <c r="O8" s="4"/>
      <c r="P8" s="4"/>
      <c r="Q8" s="4"/>
      <c r="R8" s="4"/>
      <c r="S8" s="4"/>
      <c r="T8" s="4">
        <v>3</v>
      </c>
      <c r="U8" s="4">
        <f t="shared" si="0"/>
        <v>1</v>
      </c>
    </row>
    <row r="9" spans="1:21" ht="12.75">
      <c r="A9" s="6" t="s">
        <v>55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2</v>
      </c>
      <c r="P9" s="4"/>
      <c r="Q9" s="4"/>
      <c r="R9" s="4"/>
      <c r="S9" s="4"/>
      <c r="T9" s="4">
        <v>2</v>
      </c>
      <c r="U9" s="4">
        <f t="shared" si="0"/>
        <v>1</v>
      </c>
    </row>
    <row r="10" spans="1:21" ht="12.75">
      <c r="A10" s="6" t="s">
        <v>9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2</v>
      </c>
      <c r="Q10" s="4"/>
      <c r="R10" s="4"/>
      <c r="S10" s="4"/>
      <c r="T10" s="4">
        <v>2</v>
      </c>
      <c r="U10" s="4">
        <f t="shared" si="0"/>
        <v>1</v>
      </c>
    </row>
    <row r="11" spans="1:21" ht="12.75">
      <c r="A11" s="6" t="s">
        <v>56</v>
      </c>
      <c r="B11" s="3"/>
      <c r="C11" s="4"/>
      <c r="D11" s="4"/>
      <c r="E11" s="4"/>
      <c r="F11" s="4"/>
      <c r="G11" s="4"/>
      <c r="H11" s="4"/>
      <c r="I11" s="4"/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>
        <v>2</v>
      </c>
      <c r="U11" s="4">
        <f t="shared" si="0"/>
        <v>1</v>
      </c>
    </row>
    <row r="12" spans="1:21" ht="12.75">
      <c r="A12" s="6" t="s">
        <v>38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2</v>
      </c>
      <c r="S12" s="4"/>
      <c r="T12" s="4">
        <v>2</v>
      </c>
      <c r="U12" s="4">
        <f t="shared" si="0"/>
        <v>1</v>
      </c>
    </row>
    <row r="13" spans="1:21" ht="12.75">
      <c r="A13" s="3" t="s">
        <v>57</v>
      </c>
      <c r="B13" s="3"/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1</v>
      </c>
      <c r="U13" s="4">
        <f t="shared" si="0"/>
        <v>1</v>
      </c>
    </row>
    <row r="14" spans="1:21" ht="12.75">
      <c r="A14" s="3" t="s">
        <v>40</v>
      </c>
      <c r="B14" s="3"/>
      <c r="C14" s="4"/>
      <c r="D14" s="4"/>
      <c r="E14" s="4"/>
      <c r="F14" s="4"/>
      <c r="G14" s="4"/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</v>
      </c>
      <c r="U14" s="4">
        <f t="shared" si="0"/>
        <v>1</v>
      </c>
    </row>
    <row r="15" spans="1:21" ht="12.75">
      <c r="A15" s="3" t="s">
        <v>58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</v>
      </c>
      <c r="P15" s="4"/>
      <c r="Q15" s="4"/>
      <c r="R15" s="4"/>
      <c r="S15" s="4"/>
      <c r="T15" s="4">
        <v>1</v>
      </c>
      <c r="U15" s="4">
        <f t="shared" si="0"/>
        <v>1</v>
      </c>
    </row>
    <row r="16" spans="1:21" ht="12.75">
      <c r="A16" s="3" t="s">
        <v>18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4"/>
      <c r="S16" s="4"/>
      <c r="T16" s="4">
        <v>1</v>
      </c>
      <c r="U16" s="4">
        <f t="shared" si="0"/>
        <v>1</v>
      </c>
    </row>
    <row r="17" spans="1:21" ht="12.75">
      <c r="A17" s="3" t="s">
        <v>44</v>
      </c>
      <c r="B17" s="3"/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>
        <f t="shared" si="0"/>
        <v>1</v>
      </c>
    </row>
    <row r="18" spans="1:21" ht="12.75">
      <c r="A18" s="3" t="s">
        <v>59</v>
      </c>
      <c r="B18" s="3"/>
      <c r="C18" s="4"/>
      <c r="D18" s="4"/>
      <c r="E18" s="4"/>
      <c r="F18" s="4"/>
      <c r="G18" s="4"/>
      <c r="H18" s="4"/>
      <c r="I18" s="4"/>
      <c r="J18" s="4"/>
      <c r="K18" s="4">
        <v>1</v>
      </c>
      <c r="L18" s="4"/>
      <c r="M18" s="4"/>
      <c r="N18" s="4"/>
      <c r="O18" s="4"/>
      <c r="P18" s="4"/>
      <c r="Q18" s="4"/>
      <c r="R18" s="4"/>
      <c r="S18" s="4"/>
      <c r="T18" s="4">
        <v>1</v>
      </c>
      <c r="U18" s="4">
        <f t="shared" si="0"/>
        <v>1</v>
      </c>
    </row>
    <row r="19" spans="1:21" ht="12.75">
      <c r="A19" s="14" t="s">
        <v>47</v>
      </c>
      <c r="B19" s="14"/>
      <c r="C19" s="11">
        <f aca="true" t="shared" si="1" ref="C19:T19">SUM(C3:C18)</f>
        <v>4</v>
      </c>
      <c r="D19" s="11">
        <f t="shared" si="1"/>
        <v>1</v>
      </c>
      <c r="E19" s="11">
        <f t="shared" si="1"/>
        <v>1</v>
      </c>
      <c r="F19" s="11">
        <f t="shared" si="1"/>
        <v>1</v>
      </c>
      <c r="G19" s="11">
        <f t="shared" si="1"/>
        <v>3</v>
      </c>
      <c r="H19" s="11">
        <f t="shared" si="1"/>
        <v>1</v>
      </c>
      <c r="I19" s="11">
        <f t="shared" si="1"/>
        <v>4</v>
      </c>
      <c r="J19" s="15">
        <f t="shared" si="1"/>
        <v>6</v>
      </c>
      <c r="K19" s="11">
        <f t="shared" si="1"/>
        <v>1</v>
      </c>
      <c r="L19" s="11">
        <f t="shared" si="1"/>
        <v>4</v>
      </c>
      <c r="M19" s="11">
        <v>0</v>
      </c>
      <c r="N19" s="11">
        <v>0</v>
      </c>
      <c r="O19" s="15">
        <f t="shared" si="1"/>
        <v>6</v>
      </c>
      <c r="P19" s="15">
        <f t="shared" si="1"/>
        <v>6</v>
      </c>
      <c r="Q19" s="11"/>
      <c r="R19" s="11">
        <f t="shared" si="1"/>
        <v>5</v>
      </c>
      <c r="S19" s="11">
        <f t="shared" si="1"/>
        <v>5</v>
      </c>
      <c r="T19" s="11">
        <f t="shared" si="1"/>
        <v>48</v>
      </c>
      <c r="U19" s="8">
        <v>14</v>
      </c>
    </row>
    <row r="20" spans="2:17" ht="12.75">
      <c r="B20" s="26" t="s">
        <v>66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 t="s">
        <v>66</v>
      </c>
    </row>
    <row r="21" ht="12.75">
      <c r="A21" s="1" t="s">
        <v>45</v>
      </c>
    </row>
    <row r="22" ht="12.75">
      <c r="A22" s="10">
        <f>COUNTA(A3:A18)</f>
        <v>16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  <ignoredErrors>
    <ignoredError sqref="R19:S19 C19:L19 O19:P19 U3:U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2015-10-13T05:22:58Z</dcterms:modified>
  <cp:category/>
  <cp:version/>
  <cp:contentType/>
  <cp:contentStatus/>
</cp:coreProperties>
</file>